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drawings/drawing10.xml" ContentType="application/vnd.openxmlformats-officedocument.drawing+xml"/>
  <Override PartName="/xl/ctrlProps/ctrlProp2.xml" ContentType="application/vnd.ms-excel.controlproperties+xml"/>
  <Override PartName="/xl/drawings/drawing11.xml" ContentType="application/vnd.openxmlformats-officedocument.drawing+xml"/>
  <Override PartName="/xl/ctrlProps/ctrlProp3.xml" ContentType="application/vnd.ms-excel.controlproperties+xml"/>
  <Override PartName="/xl/drawings/drawing12.xml" ContentType="application/vnd.openxmlformats-officedocument.drawing+xml"/>
  <Override PartName="/xl/ctrlProps/ctrlProp4.xml" ContentType="application/vnd.ms-excel.controlproperties+xml"/>
  <Override PartName="/xl/drawings/drawing13.xml" ContentType="application/vnd.openxmlformats-officedocument.drawing+xml"/>
  <Override PartName="/xl/ctrlProps/ctrlProp5.xml" ContentType="application/vnd.ms-excel.controlproperties+xml"/>
  <Override PartName="/xl/drawings/drawing14.xml" ContentType="application/vnd.openxmlformats-officedocument.drawing+xml"/>
  <Override PartName="/xl/ctrlProps/ctrlProp6.xml" ContentType="application/vnd.ms-excel.controlproperties+xml"/>
  <Override PartName="/xl/drawings/drawing15.xml" ContentType="application/vnd.openxmlformats-officedocument.drawing+xml"/>
  <Override PartName="/xl/ctrlProps/ctrlProp7.xml" ContentType="application/vnd.ms-excel.controlproperties+xml"/>
  <Override PartName="/xl/drawings/drawing16.xml" ContentType="application/vnd.openxmlformats-officedocument.drawing+xml"/>
  <Override PartName="/xl/ctrlProps/ctrlProp8.xml" ContentType="application/vnd.ms-excel.controlproperties+xml"/>
  <Override PartName="/xl/drawings/drawing17.xml" ContentType="application/vnd.openxmlformats-officedocument.drawing+xml"/>
  <Override PartName="/xl/ctrlProps/ctrlProp9.xml" ContentType="application/vnd.ms-excel.controlproperties+xml"/>
  <Override PartName="/xl/drawings/drawing18.xml" ContentType="application/vnd.openxmlformats-officedocument.drawing+xml"/>
  <Override PartName="/xl/ctrlProps/ctrlProp10.xml" ContentType="application/vnd.ms-excel.controlproperties+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hidePivotFieldList="1"/>
  <mc:AlternateContent xmlns:mc="http://schemas.openxmlformats.org/markup-compatibility/2006">
    <mc:Choice Requires="x15">
      <x15ac:absPath xmlns:x15ac="http://schemas.microsoft.com/office/spreadsheetml/2010/11/ac" url="Z:\c. Comms and promo\Reports\e. CQC\ED Improvement Projects 2023-2024\KGH ED RAFT Project\"/>
    </mc:Choice>
  </mc:AlternateContent>
  <xr:revisionPtr revIDLastSave="0" documentId="13_ncr:1_{F74C6FF3-637B-44B8-9536-9ECF2BF7BD20}" xr6:coauthVersionLast="47" xr6:coauthVersionMax="47" xr10:uidLastSave="{00000000-0000-0000-0000-000000000000}"/>
  <bookViews>
    <workbookView xWindow="19090" yWindow="-110" windowWidth="19420" windowHeight="10420" tabRatio="767" xr2:uid="{416ABF0D-DE56-4FAD-94A5-16969216A624}"/>
  </bookViews>
  <sheets>
    <sheet name="Content" sheetId="92" r:id="rId1"/>
    <sheet name="Executive Summary" sheetId="42" r:id="rId2"/>
    <sheet name="Staff&amp;Patient Survey Dashboard" sheetId="48" r:id="rId3"/>
    <sheet name="VSM (KGH ED RAFTING)" sheetId="81" r:id="rId4"/>
    <sheet name="Staff Survey Pivot Table" sheetId="49" state="hidden" r:id="rId5"/>
    <sheet name="Staff Feedback Survey Data" sheetId="50" state="hidden" r:id="rId6"/>
    <sheet name="Patient Survey Pivot Table" sheetId="51" state="hidden" r:id="rId7"/>
    <sheet name="Patient Feedback Survey Data" sheetId="52" state="hidden" r:id="rId8"/>
    <sheet name="Lead Time (Combined)" sheetId="87" r:id="rId9"/>
    <sheet name="Lead Time (PELC)" sheetId="88" r:id="rId10"/>
    <sheet name="Lead Time (LAS)" sheetId="89" r:id="rId11"/>
    <sheet name="Cycle Time Reception (PELC)" sheetId="84" r:id="rId12"/>
    <sheet name="Cycle Time Reception (LAS)" sheetId="72" r:id="rId13"/>
    <sheet name="Cycle Time NIC (PELC)" sheetId="90" r:id="rId14"/>
    <sheet name="Cycle Time NIC (LAS)" sheetId="91" r:id="rId15"/>
    <sheet name="Cycle Time ADA" sheetId="74" r:id="rId16"/>
    <sheet name="Cycle Time Doctor" sheetId="73" r:id="rId17"/>
    <sheet name="Cycle Time Nurse" sheetId="75" r:id="rId18"/>
    <sheet name="Baton Passing Table" sheetId="40" r:id="rId19"/>
  </sheets>
  <definedNames>
    <definedName name="_xlnm._FilterDatabase" localSheetId="0" hidden="1">Content!$B$2:$D$8</definedName>
    <definedName name="_xlnm._FilterDatabase" localSheetId="15" hidden="1">'Cycle Time ADA'!$B$9:$L$11</definedName>
    <definedName name="_xlnm._FilterDatabase" localSheetId="16" hidden="1">'Cycle Time Doctor'!$B$9:$L$11</definedName>
    <definedName name="_xlnm._FilterDatabase" localSheetId="14" hidden="1">'Cycle Time NIC (LAS)'!$B$9:$J$11</definedName>
    <definedName name="_xlnm._FilterDatabase" localSheetId="13" hidden="1">'Cycle Time NIC (PELC)'!$B$9:$J$11</definedName>
    <definedName name="_xlnm._FilterDatabase" localSheetId="17" hidden="1">'Cycle Time Nurse'!$B$9:$L$11</definedName>
    <definedName name="_xlnm._FilterDatabase" localSheetId="12" hidden="1">'Cycle Time Reception (LAS)'!$B$9:$L$11</definedName>
    <definedName name="_xlnm._FilterDatabase" localSheetId="11" hidden="1">'Cycle Time Reception (PELC)'!$B$9:$L$11</definedName>
    <definedName name="_xlnm._FilterDatabase" localSheetId="8" hidden="1">'Lead Time (Combined)'!$B$9:$L$11</definedName>
    <definedName name="_xlnm._FilterDatabase" localSheetId="10" hidden="1">'Lead Time (LAS)'!$B$9:$J$11</definedName>
    <definedName name="_xlnm._FilterDatabase" localSheetId="9" hidden="1">'Lead Time (PELC)'!$B$9:$J$11</definedName>
    <definedName name="_xlnm._FilterDatabase" localSheetId="7" hidden="1">'Patient Feedback Survey Data'!$B$1:$L$1</definedName>
    <definedName name="_xlnm._FilterDatabase" localSheetId="5" hidden="1">'Staff Feedback Survey Data'!$C$1:$N$43</definedName>
    <definedName name="_xlnm._FilterDatabase" localSheetId="4" hidden="1">'Staff Survey Pivot Table'!$R$6:$S$13</definedName>
    <definedName name="ADA">#REF!</definedName>
    <definedName name="orig" localSheetId="0">#REF!</definedName>
    <definedName name="orig" localSheetId="15">#REF!</definedName>
    <definedName name="orig" localSheetId="16">#REF!</definedName>
    <definedName name="orig" localSheetId="14">#REF!</definedName>
    <definedName name="orig" localSheetId="13">#REF!</definedName>
    <definedName name="orig" localSheetId="17">#REF!</definedName>
    <definedName name="orig" localSheetId="12">#REF!</definedName>
    <definedName name="orig" localSheetId="11">#REF!</definedName>
    <definedName name="orig" localSheetId="8">#REF!</definedName>
    <definedName name="orig" localSheetId="10">#REF!</definedName>
    <definedName name="orig" localSheetId="9">#REF!</definedName>
    <definedName name="orig" localSheetId="3">#REF!</definedName>
    <definedName name="orig">#REF!</definedName>
    <definedName name="test" localSheetId="0">#REF!</definedName>
    <definedName name="test" localSheetId="15">#REF!</definedName>
    <definedName name="test" localSheetId="16">#REF!</definedName>
    <definedName name="test" localSheetId="14">#REF!</definedName>
    <definedName name="test" localSheetId="13">#REF!</definedName>
    <definedName name="test" localSheetId="17">#REF!</definedName>
    <definedName name="test" localSheetId="12">#REF!</definedName>
    <definedName name="test" localSheetId="11">#REF!</definedName>
    <definedName name="test" localSheetId="8">#REF!</definedName>
    <definedName name="test" localSheetId="10">#REF!</definedName>
    <definedName name="test" localSheetId="9">#REF!</definedName>
    <definedName name="test" localSheetId="3">#REF!</definedName>
    <definedName name="test">#REF!</definedName>
  </definedNames>
  <calcPr calcId="191028"/>
  <pivotCaches>
    <pivotCache cacheId="5005" r:id="rId20"/>
    <pivotCache cacheId="5006"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7" i="81" l="1"/>
  <c r="Y37" i="81" s="1"/>
  <c r="X35" i="81"/>
  <c r="Y35" i="81" s="1"/>
  <c r="U35" i="81"/>
  <c r="X34" i="81"/>
  <c r="X33" i="81"/>
  <c r="Y33" i="81" s="1"/>
  <c r="U33" i="81"/>
  <c r="X31" i="81"/>
  <c r="Y31" i="81" s="1"/>
  <c r="X30" i="81"/>
  <c r="Y30" i="81"/>
  <c r="Y32" i="81"/>
  <c r="R31" i="81"/>
  <c r="U37" i="81"/>
  <c r="R35" i="81"/>
  <c r="U34" i="81"/>
  <c r="U31" i="81"/>
  <c r="U30" i="81"/>
  <c r="G28" i="81"/>
  <c r="X36" i="81" l="1"/>
  <c r="Y34" i="81"/>
  <c r="F50" i="81"/>
  <c r="F49" i="81"/>
  <c r="F48" i="81"/>
  <c r="F47" i="81"/>
  <c r="F46" i="81"/>
  <c r="F45" i="81"/>
  <c r="F32" i="81"/>
  <c r="F33" i="81"/>
  <c r="F34" i="81"/>
  <c r="F35" i="81"/>
  <c r="F36" i="81"/>
  <c r="F31" i="81"/>
  <c r="F29" i="81" s="1"/>
  <c r="K101" i="91"/>
  <c r="J101" i="91"/>
  <c r="I101" i="91"/>
  <c r="H101" i="91"/>
  <c r="G101" i="91"/>
  <c r="F101" i="91"/>
  <c r="K99" i="91"/>
  <c r="M99" i="91" s="1" a="1"/>
  <c r="M99" i="91" s="1"/>
  <c r="P99" i="91" s="1"/>
  <c r="J99" i="91"/>
  <c r="I99" i="91"/>
  <c r="H99" i="91"/>
  <c r="G99" i="91"/>
  <c r="F99" i="91"/>
  <c r="M97" i="91" a="1"/>
  <c r="M97" i="91" s="1"/>
  <c r="P97" i="91" s="1"/>
  <c r="K97" i="91"/>
  <c r="J97" i="91"/>
  <c r="I97" i="91"/>
  <c r="H97" i="91"/>
  <c r="G97" i="91"/>
  <c r="F97" i="91"/>
  <c r="O97" i="91" s="1" a="1"/>
  <c r="O97" i="91" s="1"/>
  <c r="M95" i="91" a="1"/>
  <c r="M95" i="91" s="1"/>
  <c r="P95" i="91" s="1"/>
  <c r="K95" i="91"/>
  <c r="J95" i="91"/>
  <c r="I95" i="91"/>
  <c r="H95" i="91"/>
  <c r="G95" i="91"/>
  <c r="F95" i="91"/>
  <c r="O95" i="91" s="1" a="1"/>
  <c r="O95" i="91" s="1"/>
  <c r="K93" i="91"/>
  <c r="J93" i="91"/>
  <c r="I93" i="91"/>
  <c r="H93" i="91"/>
  <c r="G93" i="91"/>
  <c r="F93" i="91"/>
  <c r="K91" i="91"/>
  <c r="J91" i="91"/>
  <c r="I91" i="91"/>
  <c r="H91" i="91"/>
  <c r="M91" i="91" s="1" a="1"/>
  <c r="M91" i="91" s="1"/>
  <c r="P91" i="91" s="1"/>
  <c r="G91" i="91"/>
  <c r="F91" i="91"/>
  <c r="K89" i="91"/>
  <c r="J89" i="91"/>
  <c r="I89" i="91"/>
  <c r="M89" i="91" s="1" a="1"/>
  <c r="M89" i="91" s="1"/>
  <c r="P89" i="91" s="1"/>
  <c r="H89" i="91"/>
  <c r="G89" i="91"/>
  <c r="F89" i="91"/>
  <c r="M87" i="91" a="1"/>
  <c r="M87" i="91" s="1"/>
  <c r="P87" i="91" s="1"/>
  <c r="K87" i="91"/>
  <c r="J87" i="91"/>
  <c r="I87" i="91"/>
  <c r="H87" i="91"/>
  <c r="G87" i="91"/>
  <c r="F87" i="91"/>
  <c r="M85" i="91" a="1"/>
  <c r="M85" i="91" s="1"/>
  <c r="P85" i="91" s="1"/>
  <c r="K85" i="91"/>
  <c r="J85" i="91"/>
  <c r="I85" i="91"/>
  <c r="H85" i="91"/>
  <c r="G85" i="91"/>
  <c r="F85" i="91"/>
  <c r="O85" i="91" s="1" a="1"/>
  <c r="O85" i="91" s="1"/>
  <c r="K83" i="91"/>
  <c r="J83" i="91"/>
  <c r="I83" i="91"/>
  <c r="H83" i="91"/>
  <c r="M83" i="91" s="1" a="1"/>
  <c r="M83" i="91" s="1"/>
  <c r="P83" i="91" s="1"/>
  <c r="G83" i="91"/>
  <c r="F83" i="91"/>
  <c r="K81" i="91"/>
  <c r="J81" i="91"/>
  <c r="I81" i="91"/>
  <c r="H81" i="91"/>
  <c r="G81" i="91"/>
  <c r="M81" i="91" s="1" a="1"/>
  <c r="M81" i="91" s="1"/>
  <c r="P81" i="91" s="1"/>
  <c r="F81" i="91"/>
  <c r="K79" i="91"/>
  <c r="J79" i="91"/>
  <c r="I79" i="91"/>
  <c r="H79" i="91"/>
  <c r="M79" i="91" s="1" a="1"/>
  <c r="M79" i="91" s="1"/>
  <c r="P79" i="91" s="1"/>
  <c r="G79" i="91"/>
  <c r="F79" i="91"/>
  <c r="O77" i="91"/>
  <c r="M77" i="91" a="1"/>
  <c r="M77" i="91" s="1"/>
  <c r="P77" i="91" s="1"/>
  <c r="K77" i="91"/>
  <c r="J77" i="91"/>
  <c r="I77" i="91"/>
  <c r="H77" i="91"/>
  <c r="G77" i="91"/>
  <c r="F77" i="91"/>
  <c r="O77" i="91" s="1" a="1"/>
  <c r="M75" i="91" a="1"/>
  <c r="M75" i="91" s="1"/>
  <c r="P75" i="91" s="1"/>
  <c r="K75" i="91"/>
  <c r="J75" i="91"/>
  <c r="I75" i="91"/>
  <c r="H75" i="91"/>
  <c r="G75" i="91"/>
  <c r="F75" i="91"/>
  <c r="O75" i="91" s="1" a="1"/>
  <c r="O75" i="91" s="1"/>
  <c r="K73" i="91"/>
  <c r="J73" i="91"/>
  <c r="I73" i="91"/>
  <c r="H73" i="91"/>
  <c r="G73" i="91"/>
  <c r="M73" i="91" s="1" a="1"/>
  <c r="M73" i="91" s="1"/>
  <c r="P73" i="91" s="1"/>
  <c r="F73" i="91"/>
  <c r="K71" i="91"/>
  <c r="J71" i="91"/>
  <c r="I71" i="91"/>
  <c r="H71" i="91"/>
  <c r="M71" i="91" s="1" a="1"/>
  <c r="M71" i="91" s="1"/>
  <c r="P71" i="91" s="1"/>
  <c r="G71" i="91"/>
  <c r="F71" i="91"/>
  <c r="O71" i="91" s="1" a="1"/>
  <c r="O71" i="91" s="1"/>
  <c r="K69" i="91"/>
  <c r="J69" i="91"/>
  <c r="I69" i="91"/>
  <c r="H69" i="91"/>
  <c r="M69" i="91" s="1" a="1"/>
  <c r="M69" i="91" s="1"/>
  <c r="P69" i="91" s="1"/>
  <c r="G69" i="91"/>
  <c r="F69" i="91"/>
  <c r="K67" i="91"/>
  <c r="M67" i="91" s="1" a="1"/>
  <c r="M67" i="91" s="1"/>
  <c r="P67" i="91" s="1"/>
  <c r="J67" i="91"/>
  <c r="I67" i="91"/>
  <c r="H67" i="91"/>
  <c r="G67" i="91"/>
  <c r="F67" i="91"/>
  <c r="O65" i="91"/>
  <c r="M65" i="91" a="1"/>
  <c r="M65" i="91" s="1"/>
  <c r="P65" i="91" s="1"/>
  <c r="K65" i="91"/>
  <c r="J65" i="91"/>
  <c r="I65" i="91"/>
  <c r="H65" i="91"/>
  <c r="G65" i="91"/>
  <c r="F65" i="91"/>
  <c r="O65" i="91" s="1" a="1"/>
  <c r="M63" i="91"/>
  <c r="P63" i="91" s="1"/>
  <c r="M63" i="91" a="1"/>
  <c r="K63" i="91"/>
  <c r="J63" i="91"/>
  <c r="I63" i="91"/>
  <c r="H63" i="91"/>
  <c r="G63" i="91"/>
  <c r="F63" i="91"/>
  <c r="O63" i="91" s="1" a="1"/>
  <c r="O63" i="91" s="1"/>
  <c r="K61" i="91"/>
  <c r="J61" i="91"/>
  <c r="I61" i="91"/>
  <c r="H61" i="91"/>
  <c r="G61" i="91"/>
  <c r="M61" i="91" s="1" a="1"/>
  <c r="M61" i="91" s="1"/>
  <c r="P61" i="91" s="1"/>
  <c r="F61" i="91"/>
  <c r="O61" i="91" s="1" a="1"/>
  <c r="O61" i="91" s="1"/>
  <c r="K59" i="91"/>
  <c r="J59" i="91"/>
  <c r="I59" i="91"/>
  <c r="H59" i="91"/>
  <c r="G59" i="91"/>
  <c r="F59" i="91"/>
  <c r="M57" i="91" a="1"/>
  <c r="M57" i="91" s="1"/>
  <c r="P57" i="91" s="1"/>
  <c r="K57" i="91"/>
  <c r="J57" i="91"/>
  <c r="I57" i="91"/>
  <c r="H57" i="91"/>
  <c r="G57" i="91"/>
  <c r="F57" i="91"/>
  <c r="O57" i="91" s="1" a="1"/>
  <c r="O57" i="91" s="1"/>
  <c r="M55" i="91"/>
  <c r="P55" i="91" s="1"/>
  <c r="M55" i="91" a="1"/>
  <c r="K55" i="91"/>
  <c r="J55" i="91"/>
  <c r="I55" i="91"/>
  <c r="H55" i="91"/>
  <c r="G55" i="91"/>
  <c r="F55" i="91"/>
  <c r="O55" i="91" s="1" a="1"/>
  <c r="O55" i="91" s="1"/>
  <c r="K53" i="91"/>
  <c r="J53" i="91"/>
  <c r="I53" i="91"/>
  <c r="H53" i="91"/>
  <c r="G53" i="91"/>
  <c r="F53" i="91"/>
  <c r="M51" i="91" a="1"/>
  <c r="M51" i="91" s="1"/>
  <c r="P51" i="91" s="1"/>
  <c r="K51" i="91"/>
  <c r="J51" i="91"/>
  <c r="I51" i="91"/>
  <c r="H51" i="91"/>
  <c r="G51" i="91"/>
  <c r="F51" i="91"/>
  <c r="K49" i="91"/>
  <c r="J49" i="91"/>
  <c r="I49" i="91"/>
  <c r="H49" i="91"/>
  <c r="G49" i="91"/>
  <c r="M49" i="91" s="1" a="1"/>
  <c r="M49" i="91" s="1"/>
  <c r="P49" i="91" s="1"/>
  <c r="F49" i="91"/>
  <c r="O49" i="91" s="1" a="1"/>
  <c r="O49" i="91" s="1"/>
  <c r="K47" i="91"/>
  <c r="J47" i="91"/>
  <c r="I47" i="91"/>
  <c r="H47" i="91"/>
  <c r="M47" i="91" s="1" a="1"/>
  <c r="M47" i="91" s="1"/>
  <c r="P47" i="91" s="1"/>
  <c r="G47" i="91"/>
  <c r="F47" i="91"/>
  <c r="O47" i="91" s="1" a="1"/>
  <c r="O47" i="91" s="1"/>
  <c r="K45" i="91"/>
  <c r="J45" i="91"/>
  <c r="M45" i="91" s="1" a="1"/>
  <c r="M45" i="91" s="1"/>
  <c r="P45" i="91" s="1"/>
  <c r="I45" i="91"/>
  <c r="H45" i="91"/>
  <c r="G45" i="91"/>
  <c r="F45" i="91"/>
  <c r="K43" i="91"/>
  <c r="J43" i="91"/>
  <c r="I43" i="91"/>
  <c r="H43" i="91"/>
  <c r="G43" i="91"/>
  <c r="F43" i="91"/>
  <c r="O43" i="91" s="1" a="1"/>
  <c r="O43" i="91" s="1"/>
  <c r="K41" i="91"/>
  <c r="J41" i="91"/>
  <c r="I41" i="91"/>
  <c r="H41" i="91"/>
  <c r="M41" i="91" s="1" a="1"/>
  <c r="M41" i="91" s="1"/>
  <c r="P41" i="91" s="1"/>
  <c r="G41" i="91"/>
  <c r="F41" i="91"/>
  <c r="K39" i="91"/>
  <c r="M39" i="91" s="1" a="1"/>
  <c r="M39" i="91" s="1"/>
  <c r="P39" i="91" s="1"/>
  <c r="J39" i="91"/>
  <c r="I39" i="91"/>
  <c r="H39" i="91"/>
  <c r="G39" i="91"/>
  <c r="F39" i="91"/>
  <c r="O39" i="91" s="1" a="1"/>
  <c r="O39" i="91" s="1"/>
  <c r="K37" i="91"/>
  <c r="J37" i="91"/>
  <c r="I37" i="91"/>
  <c r="H37" i="91"/>
  <c r="G37" i="91"/>
  <c r="F37" i="91"/>
  <c r="K35" i="91"/>
  <c r="J35" i="91"/>
  <c r="I35" i="91"/>
  <c r="M35" i="91" s="1" a="1"/>
  <c r="M35" i="91" s="1"/>
  <c r="P35" i="91" s="1"/>
  <c r="H35" i="91"/>
  <c r="G35" i="91"/>
  <c r="F35" i="91"/>
  <c r="M33" i="91" a="1"/>
  <c r="M33" i="91" s="1"/>
  <c r="P33" i="91" s="1"/>
  <c r="K33" i="91"/>
  <c r="J33" i="91"/>
  <c r="I33" i="91"/>
  <c r="H33" i="91"/>
  <c r="G33" i="91"/>
  <c r="F33" i="91"/>
  <c r="O33" i="91" s="1" a="1"/>
  <c r="O33" i="91" s="1"/>
  <c r="B32" i="91"/>
  <c r="B34" i="91" s="1"/>
  <c r="B36" i="91" s="1"/>
  <c r="B38" i="91" s="1"/>
  <c r="B40" i="91" s="1"/>
  <c r="B42" i="91" s="1"/>
  <c r="B44" i="91" s="1"/>
  <c r="B46" i="91" s="1"/>
  <c r="B48" i="91" s="1"/>
  <c r="B50" i="91" s="1"/>
  <c r="B52" i="91" s="1"/>
  <c r="B54" i="91" s="1"/>
  <c r="B56" i="91" s="1"/>
  <c r="B58" i="91" s="1"/>
  <c r="B60" i="91" s="1"/>
  <c r="B62" i="91" s="1"/>
  <c r="B64" i="91" s="1"/>
  <c r="B66" i="91" s="1"/>
  <c r="B68" i="91" s="1"/>
  <c r="B70" i="91" s="1"/>
  <c r="B72" i="91" s="1"/>
  <c r="B74" i="91" s="1"/>
  <c r="B76" i="91" s="1"/>
  <c r="B78" i="91" s="1"/>
  <c r="B80" i="91" s="1"/>
  <c r="B82" i="91" s="1"/>
  <c r="B84" i="91" s="1"/>
  <c r="B86" i="91" s="1"/>
  <c r="B88" i="91" s="1"/>
  <c r="B90" i="91" s="1"/>
  <c r="B92" i="91" s="1"/>
  <c r="B94" i="91" s="1"/>
  <c r="B96" i="91" s="1"/>
  <c r="B98" i="91" s="1"/>
  <c r="P31" i="91"/>
  <c r="K31" i="91"/>
  <c r="J31" i="91"/>
  <c r="I31" i="91"/>
  <c r="H31" i="91"/>
  <c r="M31" i="91" s="1" a="1"/>
  <c r="M31" i="91" s="1"/>
  <c r="G31" i="91"/>
  <c r="F31" i="91"/>
  <c r="O31" i="91" s="1" a="1"/>
  <c r="O31" i="91" s="1"/>
  <c r="B30" i="91"/>
  <c r="O29" i="91"/>
  <c r="O29" i="91" a="1"/>
  <c r="M29" i="91"/>
  <c r="P29" i="91" s="1"/>
  <c r="M29" i="91" a="1"/>
  <c r="K27" i="91"/>
  <c r="J27" i="91"/>
  <c r="I27" i="91"/>
  <c r="H27" i="91"/>
  <c r="G27" i="91"/>
  <c r="M27" i="91" s="1" a="1"/>
  <c r="M27" i="91" s="1"/>
  <c r="P27" i="91" s="1"/>
  <c r="F27" i="91"/>
  <c r="O27" i="91" s="1" a="1"/>
  <c r="O27" i="91" s="1"/>
  <c r="K25" i="91"/>
  <c r="J25" i="91"/>
  <c r="I25" i="91"/>
  <c r="M25" i="91" s="1" a="1"/>
  <c r="M25" i="91" s="1"/>
  <c r="P25" i="91" s="1"/>
  <c r="H25" i="91"/>
  <c r="G25" i="91"/>
  <c r="F25" i="91"/>
  <c r="M23" i="91" a="1"/>
  <c r="M23" i="91" s="1"/>
  <c r="P23" i="91" s="1"/>
  <c r="K23" i="91"/>
  <c r="J23" i="91"/>
  <c r="I23" i="91"/>
  <c r="H23" i="91"/>
  <c r="G23" i="91"/>
  <c r="F23" i="91"/>
  <c r="O23" i="91" s="1" a="1"/>
  <c r="O23" i="91" s="1"/>
  <c r="K21" i="91"/>
  <c r="J21" i="91"/>
  <c r="I21" i="91"/>
  <c r="H21" i="91"/>
  <c r="G21" i="91"/>
  <c r="F21" i="91"/>
  <c r="O21" i="91" s="1" a="1"/>
  <c r="O21" i="91" s="1"/>
  <c r="K19" i="91"/>
  <c r="J19" i="91"/>
  <c r="I19" i="91"/>
  <c r="H19" i="91"/>
  <c r="H104" i="91" s="1"/>
  <c r="G19" i="91"/>
  <c r="F19" i="91"/>
  <c r="K17" i="91"/>
  <c r="J17" i="91"/>
  <c r="I17" i="91"/>
  <c r="H17" i="91"/>
  <c r="M17" i="91" s="1" a="1"/>
  <c r="M17" i="91" s="1"/>
  <c r="P17" i="91" s="1"/>
  <c r="G17" i="91"/>
  <c r="F17" i="91"/>
  <c r="O17" i="91" s="1" a="1"/>
  <c r="O17" i="91" s="1"/>
  <c r="O15" i="91" a="1"/>
  <c r="O15" i="91" s="1"/>
  <c r="M15" i="91" a="1"/>
  <c r="M15" i="91" s="1"/>
  <c r="P15" i="91" s="1"/>
  <c r="K15" i="91"/>
  <c r="K104" i="91" s="1"/>
  <c r="J15" i="91"/>
  <c r="I15" i="91"/>
  <c r="H15" i="91"/>
  <c r="G15" i="91"/>
  <c r="F15" i="91"/>
  <c r="O13" i="91" a="1"/>
  <c r="O13" i="91" s="1"/>
  <c r="K13" i="91"/>
  <c r="J13" i="91"/>
  <c r="I13" i="91"/>
  <c r="H13" i="91"/>
  <c r="G13" i="91"/>
  <c r="F13" i="91"/>
  <c r="M13" i="91" s="1" a="1"/>
  <c r="M13" i="91" s="1"/>
  <c r="P13" i="91" s="1"/>
  <c r="B12" i="91"/>
  <c r="K11" i="91"/>
  <c r="J11" i="91"/>
  <c r="I11" i="91"/>
  <c r="H11" i="91"/>
  <c r="G11" i="91"/>
  <c r="F11" i="91"/>
  <c r="J104" i="90"/>
  <c r="I104" i="90"/>
  <c r="G104" i="90"/>
  <c r="M101" i="90"/>
  <c r="L101" i="90"/>
  <c r="K101" i="90"/>
  <c r="J101" i="90"/>
  <c r="I101" i="90"/>
  <c r="H101" i="90"/>
  <c r="G101" i="90"/>
  <c r="F101" i="90"/>
  <c r="M99" i="90"/>
  <c r="L99" i="90"/>
  <c r="K99" i="90"/>
  <c r="J99" i="90"/>
  <c r="I99" i="90"/>
  <c r="H99" i="90"/>
  <c r="G99" i="90"/>
  <c r="F99" i="90"/>
  <c r="M97" i="90"/>
  <c r="L97" i="90"/>
  <c r="K97" i="90"/>
  <c r="J97" i="90"/>
  <c r="I97" i="90"/>
  <c r="H97" i="90"/>
  <c r="G97" i="90"/>
  <c r="F97" i="90"/>
  <c r="Q97" i="90" s="1" a="1"/>
  <c r="Q97" i="90" s="1"/>
  <c r="M95" i="90"/>
  <c r="L95" i="90"/>
  <c r="K95" i="90"/>
  <c r="J95" i="90"/>
  <c r="I95" i="90"/>
  <c r="H95" i="90"/>
  <c r="G95" i="90"/>
  <c r="F95" i="90"/>
  <c r="M93" i="90"/>
  <c r="L93" i="90"/>
  <c r="K93" i="90"/>
  <c r="J93" i="90"/>
  <c r="I93" i="90"/>
  <c r="H93" i="90"/>
  <c r="G93" i="90"/>
  <c r="F93" i="90"/>
  <c r="M91" i="90"/>
  <c r="L91" i="90"/>
  <c r="K91" i="90"/>
  <c r="Q91" i="90" s="1" a="1"/>
  <c r="Q91" i="90" s="1"/>
  <c r="J91" i="90"/>
  <c r="I91" i="90"/>
  <c r="H91" i="90"/>
  <c r="G91" i="90"/>
  <c r="F91" i="90"/>
  <c r="Q89" i="90"/>
  <c r="M89" i="90"/>
  <c r="L89" i="90"/>
  <c r="K89" i="90"/>
  <c r="J89" i="90"/>
  <c r="I89" i="90"/>
  <c r="H89" i="90"/>
  <c r="Q89" i="90" s="1" a="1"/>
  <c r="G89" i="90"/>
  <c r="F89" i="90"/>
  <c r="O89" i="90" s="1" a="1"/>
  <c r="O89" i="90" s="1"/>
  <c r="R89" i="90" s="1"/>
  <c r="M87" i="90"/>
  <c r="L87" i="90"/>
  <c r="K87" i="90"/>
  <c r="J87" i="90"/>
  <c r="I87" i="90"/>
  <c r="H87" i="90"/>
  <c r="Q87" i="90" s="1" a="1"/>
  <c r="Q87" i="90" s="1"/>
  <c r="G87" i="90"/>
  <c r="F87" i="90"/>
  <c r="O87" i="90" s="1" a="1"/>
  <c r="O87" i="90" s="1"/>
  <c r="R87" i="90" s="1"/>
  <c r="M85" i="90"/>
  <c r="L85" i="90"/>
  <c r="K85" i="90"/>
  <c r="J85" i="90"/>
  <c r="I85" i="90"/>
  <c r="H85" i="90"/>
  <c r="G85" i="90"/>
  <c r="F85" i="90"/>
  <c r="M83" i="90"/>
  <c r="L83" i="90"/>
  <c r="K83" i="90"/>
  <c r="J83" i="90"/>
  <c r="I83" i="90"/>
  <c r="H83" i="90"/>
  <c r="G83" i="90"/>
  <c r="Q83" i="90" s="1" a="1"/>
  <c r="Q83" i="90" s="1"/>
  <c r="F83" i="90"/>
  <c r="M81" i="90"/>
  <c r="L81" i="90"/>
  <c r="K81" i="90"/>
  <c r="J81" i="90"/>
  <c r="I81" i="90"/>
  <c r="H81" i="90"/>
  <c r="G81" i="90"/>
  <c r="F81" i="90"/>
  <c r="O81" i="90" s="1" a="1"/>
  <c r="O81" i="90" s="1"/>
  <c r="R81" i="90" s="1"/>
  <c r="M79" i="90"/>
  <c r="L79" i="90"/>
  <c r="K79" i="90"/>
  <c r="J79" i="90"/>
  <c r="I79" i="90"/>
  <c r="H79" i="90"/>
  <c r="G79" i="90"/>
  <c r="Q79" i="90" s="1" a="1"/>
  <c r="Q79" i="90" s="1"/>
  <c r="F79" i="90"/>
  <c r="O79" i="90" s="1" a="1"/>
  <c r="O79" i="90" s="1"/>
  <c r="R79" i="90" s="1"/>
  <c r="M77" i="90"/>
  <c r="L77" i="90"/>
  <c r="O77" i="90" s="1" a="1"/>
  <c r="O77" i="90" s="1"/>
  <c r="R77" i="90" s="1"/>
  <c r="K77" i="90"/>
  <c r="J77" i="90"/>
  <c r="I77" i="90"/>
  <c r="H77" i="90"/>
  <c r="G77" i="90"/>
  <c r="F77" i="90"/>
  <c r="Q75" i="90" a="1"/>
  <c r="Q75" i="90" s="1"/>
  <c r="M75" i="90"/>
  <c r="L75" i="90"/>
  <c r="K75" i="90"/>
  <c r="J75" i="90"/>
  <c r="I75" i="90"/>
  <c r="H75" i="90"/>
  <c r="G75" i="90"/>
  <c r="F75" i="90"/>
  <c r="Q73" i="90" a="1"/>
  <c r="Q73" i="90" s="1"/>
  <c r="M73" i="90"/>
  <c r="L73" i="90"/>
  <c r="K73" i="90"/>
  <c r="J73" i="90"/>
  <c r="I73" i="90"/>
  <c r="H73" i="90"/>
  <c r="G73" i="90"/>
  <c r="F73" i="90"/>
  <c r="O73" i="90" s="1" a="1"/>
  <c r="O73" i="90" s="1"/>
  <c r="R73" i="90" s="1"/>
  <c r="M71" i="90"/>
  <c r="L71" i="90"/>
  <c r="K71" i="90"/>
  <c r="J71" i="90"/>
  <c r="I71" i="90"/>
  <c r="H71" i="90"/>
  <c r="G71" i="90"/>
  <c r="F71" i="90"/>
  <c r="M69" i="90"/>
  <c r="O69" i="90" s="1" a="1"/>
  <c r="O69" i="90" s="1"/>
  <c r="R69" i="90" s="1"/>
  <c r="L69" i="90"/>
  <c r="K69" i="90"/>
  <c r="J69" i="90"/>
  <c r="I69" i="90"/>
  <c r="H69" i="90"/>
  <c r="G69" i="90"/>
  <c r="F69" i="90"/>
  <c r="M67" i="90"/>
  <c r="L67" i="90"/>
  <c r="K67" i="90"/>
  <c r="J67" i="90"/>
  <c r="I67" i="90"/>
  <c r="H67" i="90"/>
  <c r="G67" i="90"/>
  <c r="Q67" i="90" s="1" a="1"/>
  <c r="Q67" i="90" s="1"/>
  <c r="F67" i="90"/>
  <c r="M65" i="90"/>
  <c r="L65" i="90"/>
  <c r="K65" i="90"/>
  <c r="J65" i="90"/>
  <c r="I65" i="90"/>
  <c r="H65" i="90"/>
  <c r="G65" i="90"/>
  <c r="F65" i="90"/>
  <c r="O65" i="90" s="1" a="1"/>
  <c r="O65" i="90" s="1"/>
  <c r="R65" i="90" s="1"/>
  <c r="M63" i="90"/>
  <c r="L63" i="90"/>
  <c r="K63" i="90"/>
  <c r="O63" i="90" s="1" a="1"/>
  <c r="O63" i="90" s="1"/>
  <c r="R63" i="90" s="1"/>
  <c r="J63" i="90"/>
  <c r="I63" i="90"/>
  <c r="H63" i="90"/>
  <c r="G63" i="90"/>
  <c r="F63" i="90"/>
  <c r="M61" i="90"/>
  <c r="L61" i="90"/>
  <c r="K61" i="90"/>
  <c r="J61" i="90"/>
  <c r="I61" i="90"/>
  <c r="H61" i="90"/>
  <c r="G61" i="90"/>
  <c r="F61" i="90"/>
  <c r="M59" i="90"/>
  <c r="L59" i="90"/>
  <c r="K59" i="90"/>
  <c r="Q59" i="90" s="1" a="1"/>
  <c r="Q59" i="90" s="1"/>
  <c r="J59" i="90"/>
  <c r="I59" i="90"/>
  <c r="H59" i="90"/>
  <c r="G59" i="90"/>
  <c r="F59" i="90"/>
  <c r="M57" i="90"/>
  <c r="L57" i="90"/>
  <c r="K57" i="90"/>
  <c r="J57" i="90"/>
  <c r="I57" i="90"/>
  <c r="H57" i="90"/>
  <c r="G57" i="90"/>
  <c r="F57" i="90"/>
  <c r="M55" i="90"/>
  <c r="L55" i="90"/>
  <c r="K55" i="90"/>
  <c r="J55" i="90"/>
  <c r="I55" i="90"/>
  <c r="H55" i="90"/>
  <c r="G55" i="90"/>
  <c r="F55" i="90"/>
  <c r="Q55" i="90" s="1" a="1"/>
  <c r="Q55" i="90" s="1"/>
  <c r="R53" i="90"/>
  <c r="M53" i="90"/>
  <c r="L53" i="90"/>
  <c r="K53" i="90"/>
  <c r="J53" i="90"/>
  <c r="I53" i="90"/>
  <c r="O53" i="90" s="1" a="1"/>
  <c r="O53" i="90" s="1"/>
  <c r="H53" i="90"/>
  <c r="G53" i="90"/>
  <c r="F53" i="90"/>
  <c r="M51" i="90"/>
  <c r="L51" i="90"/>
  <c r="K51" i="90"/>
  <c r="J51" i="90"/>
  <c r="I51" i="90"/>
  <c r="H51" i="90"/>
  <c r="G51" i="90"/>
  <c r="Q51" i="90" s="1" a="1"/>
  <c r="Q51" i="90" s="1"/>
  <c r="F51" i="90"/>
  <c r="M49" i="90"/>
  <c r="L49" i="90"/>
  <c r="K49" i="90"/>
  <c r="J49" i="90"/>
  <c r="I49" i="90"/>
  <c r="H49" i="90"/>
  <c r="G49" i="90"/>
  <c r="F49" i="90"/>
  <c r="M47" i="90"/>
  <c r="L47" i="90"/>
  <c r="K47" i="90"/>
  <c r="J47" i="90"/>
  <c r="I47" i="90"/>
  <c r="H47" i="90"/>
  <c r="G47" i="90"/>
  <c r="Q47" i="90" s="1" a="1"/>
  <c r="Q47" i="90" s="1"/>
  <c r="F47" i="90"/>
  <c r="O47" i="90" s="1" a="1"/>
  <c r="O47" i="90" s="1"/>
  <c r="R47" i="90" s="1"/>
  <c r="M45" i="90"/>
  <c r="L45" i="90"/>
  <c r="K45" i="90"/>
  <c r="J45" i="90"/>
  <c r="I45" i="90"/>
  <c r="H45" i="90"/>
  <c r="G45" i="90"/>
  <c r="F45" i="90"/>
  <c r="M43" i="90"/>
  <c r="L43" i="90"/>
  <c r="K43" i="90"/>
  <c r="J43" i="90"/>
  <c r="Q43" i="90" s="1" a="1"/>
  <c r="Q43" i="90" s="1"/>
  <c r="I43" i="90"/>
  <c r="H43" i="90"/>
  <c r="G43" i="90"/>
  <c r="F43" i="90"/>
  <c r="M41" i="90"/>
  <c r="L41" i="90"/>
  <c r="K41" i="90"/>
  <c r="J41" i="90"/>
  <c r="I41" i="90"/>
  <c r="H41" i="90"/>
  <c r="G41" i="90"/>
  <c r="F41" i="90"/>
  <c r="Q41" i="90" s="1" a="1"/>
  <c r="Q41" i="90" s="1"/>
  <c r="M39" i="90"/>
  <c r="L39" i="90"/>
  <c r="K39" i="90"/>
  <c r="J39" i="90"/>
  <c r="I39" i="90"/>
  <c r="H39" i="90"/>
  <c r="G39" i="90"/>
  <c r="F39" i="90"/>
  <c r="M37" i="90"/>
  <c r="O37" i="90" s="1" a="1"/>
  <c r="O37" i="90" s="1"/>
  <c r="R37" i="90" s="1"/>
  <c r="L37" i="90"/>
  <c r="K37" i="90"/>
  <c r="J37" i="90"/>
  <c r="I37" i="90"/>
  <c r="H37" i="90"/>
  <c r="G37" i="90"/>
  <c r="F37" i="90"/>
  <c r="M35" i="90"/>
  <c r="L35" i="90"/>
  <c r="K35" i="90"/>
  <c r="J35" i="90"/>
  <c r="I35" i="90"/>
  <c r="H35" i="90"/>
  <c r="G35" i="90"/>
  <c r="F35" i="90"/>
  <c r="B34" i="90"/>
  <c r="B36" i="90" s="1"/>
  <c r="B38" i="90" s="1"/>
  <c r="B40" i="90" s="1"/>
  <c r="B42" i="90" s="1"/>
  <c r="B44" i="90" s="1"/>
  <c r="B46" i="90" s="1"/>
  <c r="B48" i="90" s="1"/>
  <c r="B50" i="90" s="1"/>
  <c r="B52" i="90" s="1"/>
  <c r="B54" i="90" s="1"/>
  <c r="B56" i="90" s="1"/>
  <c r="B58" i="90" s="1"/>
  <c r="B60" i="90" s="1"/>
  <c r="B62" i="90" s="1"/>
  <c r="B64" i="90" s="1"/>
  <c r="B66" i="90" s="1"/>
  <c r="B68" i="90" s="1"/>
  <c r="B70" i="90" s="1"/>
  <c r="B72" i="90" s="1"/>
  <c r="B74" i="90" s="1"/>
  <c r="B76" i="90" s="1"/>
  <c r="B78" i="90" s="1"/>
  <c r="B80" i="90" s="1"/>
  <c r="B82" i="90" s="1"/>
  <c r="B84" i="90" s="1"/>
  <c r="B86" i="90" s="1"/>
  <c r="B88" i="90" s="1"/>
  <c r="B90" i="90" s="1"/>
  <c r="B92" i="90" s="1"/>
  <c r="B94" i="90" s="1"/>
  <c r="B96" i="90" s="1"/>
  <c r="B98" i="90" s="1"/>
  <c r="M33" i="90"/>
  <c r="L33" i="90"/>
  <c r="K33" i="90"/>
  <c r="J33" i="90"/>
  <c r="I33" i="90"/>
  <c r="H33" i="90"/>
  <c r="G33" i="90"/>
  <c r="F33" i="90"/>
  <c r="Q33" i="90" s="1" a="1"/>
  <c r="Q33" i="90" s="1"/>
  <c r="B32" i="90"/>
  <c r="M31" i="90"/>
  <c r="L31" i="90"/>
  <c r="K31" i="90"/>
  <c r="J31" i="90"/>
  <c r="I31" i="90"/>
  <c r="H31" i="90"/>
  <c r="G31" i="90"/>
  <c r="F31" i="90"/>
  <c r="B30" i="90"/>
  <c r="R29" i="90"/>
  <c r="Q29" i="90"/>
  <c r="Q29" i="90" a="1"/>
  <c r="O29" i="90" a="1"/>
  <c r="O29" i="90" s="1"/>
  <c r="O27" i="90" a="1"/>
  <c r="O27" i="90" s="1"/>
  <c r="R27" i="90" s="1"/>
  <c r="M27" i="90"/>
  <c r="L27" i="90"/>
  <c r="K27" i="90"/>
  <c r="J27" i="90"/>
  <c r="I27" i="90"/>
  <c r="H27" i="90"/>
  <c r="G27" i="90"/>
  <c r="F27" i="90"/>
  <c r="Q27" i="90" s="1" a="1"/>
  <c r="Q27" i="90" s="1"/>
  <c r="M25" i="90"/>
  <c r="L25" i="90"/>
  <c r="K25" i="90"/>
  <c r="J25" i="90"/>
  <c r="I25" i="90"/>
  <c r="O25" i="90" s="1" a="1"/>
  <c r="O25" i="90" s="1"/>
  <c r="R25" i="90" s="1"/>
  <c r="H25" i="90"/>
  <c r="G25" i="90"/>
  <c r="F25" i="90"/>
  <c r="Q25" i="90" s="1" a="1"/>
  <c r="Q25" i="90" s="1"/>
  <c r="M23" i="90"/>
  <c r="L23" i="90"/>
  <c r="K23" i="90"/>
  <c r="J23" i="90"/>
  <c r="I23" i="90"/>
  <c r="H23" i="90"/>
  <c r="G23" i="90"/>
  <c r="F23" i="90"/>
  <c r="Q23" i="90" s="1" a="1"/>
  <c r="Q23" i="90" s="1"/>
  <c r="M21" i="90"/>
  <c r="L21" i="90"/>
  <c r="K21" i="90"/>
  <c r="J21" i="90"/>
  <c r="I21" i="90"/>
  <c r="H21" i="90"/>
  <c r="G21" i="90"/>
  <c r="F21" i="90"/>
  <c r="M19" i="90"/>
  <c r="L19" i="90"/>
  <c r="K19" i="90"/>
  <c r="K104" i="90" s="1"/>
  <c r="J19" i="90"/>
  <c r="I19" i="90"/>
  <c r="H19" i="90"/>
  <c r="G19" i="90"/>
  <c r="F19" i="90"/>
  <c r="F104" i="90" s="1"/>
  <c r="M17" i="90"/>
  <c r="L17" i="90"/>
  <c r="K17" i="90"/>
  <c r="J17" i="90"/>
  <c r="I17" i="90"/>
  <c r="H17" i="90"/>
  <c r="G17" i="90"/>
  <c r="Q17" i="90" s="1" a="1"/>
  <c r="Q17" i="90" s="1"/>
  <c r="F17" i="90"/>
  <c r="M15" i="90"/>
  <c r="M104" i="90" s="1"/>
  <c r="L15" i="90"/>
  <c r="L104" i="90" s="1"/>
  <c r="K15" i="90"/>
  <c r="J15" i="90"/>
  <c r="I15" i="90"/>
  <c r="H15" i="90"/>
  <c r="G15" i="90"/>
  <c r="Q15" i="90" s="1" a="1"/>
  <c r="Q15" i="90" s="1"/>
  <c r="F15" i="90"/>
  <c r="M13" i="90"/>
  <c r="L13" i="90"/>
  <c r="K13" i="90"/>
  <c r="J13" i="90"/>
  <c r="I13" i="90"/>
  <c r="I105" i="90" s="1"/>
  <c r="H13" i="90"/>
  <c r="G13" i="90"/>
  <c r="F13" i="90"/>
  <c r="B12" i="90"/>
  <c r="M11" i="90"/>
  <c r="M105" i="90" s="1"/>
  <c r="L11" i="90"/>
  <c r="L105" i="90" s="1"/>
  <c r="K11" i="90"/>
  <c r="K105" i="90" s="1"/>
  <c r="K103" i="90" s="1"/>
  <c r="J11" i="90"/>
  <c r="I11" i="90"/>
  <c r="H11" i="90"/>
  <c r="H105" i="90" s="1"/>
  <c r="G11" i="90"/>
  <c r="F11" i="90"/>
  <c r="H103" i="91" l="1"/>
  <c r="L103" i="90"/>
  <c r="F103" i="90"/>
  <c r="O19" i="90" a="1"/>
  <c r="O19" i="90" s="1"/>
  <c r="R19" i="90" s="1"/>
  <c r="O97" i="90" a="1"/>
  <c r="O97" i="90" s="1"/>
  <c r="R97" i="90" s="1"/>
  <c r="F105" i="90"/>
  <c r="O41" i="90" a="1"/>
  <c r="O41" i="90" s="1"/>
  <c r="R41" i="90" s="1"/>
  <c r="O55" i="90" a="1"/>
  <c r="O55" i="90" s="1"/>
  <c r="R55" i="90" s="1"/>
  <c r="Q69" i="90" a="1"/>
  <c r="Q69" i="90" s="1"/>
  <c r="O83" i="90" a="1"/>
  <c r="O83" i="90" s="1"/>
  <c r="R83" i="90" s="1"/>
  <c r="M11" i="91" a="1"/>
  <c r="M11" i="91" s="1"/>
  <c r="P11" i="91" s="1"/>
  <c r="O11" i="91" a="1"/>
  <c r="O11" i="91" s="1"/>
  <c r="M19" i="91" a="1"/>
  <c r="M19" i="91" s="1"/>
  <c r="P19" i="91" s="1"/>
  <c r="O104" i="91" s="1"/>
  <c r="O19" i="91" a="1"/>
  <c r="O19" i="91" s="1"/>
  <c r="I103" i="90"/>
  <c r="G105" i="91"/>
  <c r="Q71" i="90" a="1"/>
  <c r="Q71" i="90" s="1"/>
  <c r="O23" i="90" a="1"/>
  <c r="O23" i="90" s="1"/>
  <c r="R23" i="90" s="1"/>
  <c r="O33" i="90" a="1"/>
  <c r="O33" i="90" s="1"/>
  <c r="R33" i="90" s="1"/>
  <c r="O51" i="90" a="1"/>
  <c r="O51" i="90" s="1"/>
  <c r="R51" i="90" s="1"/>
  <c r="Q65" i="90" a="1"/>
  <c r="Q65" i="90" s="1"/>
  <c r="Q99" i="90" a="1"/>
  <c r="Q99" i="90" s="1"/>
  <c r="I105" i="91"/>
  <c r="O37" i="91" a="1"/>
  <c r="O37" i="91" s="1"/>
  <c r="M59" i="91" a="1"/>
  <c r="M59" i="91" s="1"/>
  <c r="P59" i="91" s="1"/>
  <c r="O93" i="91" a="1"/>
  <c r="O93" i="91" s="1"/>
  <c r="Q31" i="90" a="1"/>
  <c r="Q31" i="90" s="1"/>
  <c r="H105" i="91"/>
  <c r="Q37" i="90" a="1"/>
  <c r="Q37" i="90" s="1"/>
  <c r="O15" i="90" a="1"/>
  <c r="O15" i="90" s="1"/>
  <c r="R15" i="90" s="1"/>
  <c r="Q49" i="90" a="1"/>
  <c r="Q49" i="90" s="1"/>
  <c r="O57" i="90" a="1"/>
  <c r="O57" i="90" s="1"/>
  <c r="R57" i="90" s="1"/>
  <c r="O11" i="90" a="1"/>
  <c r="O11" i="90" s="1"/>
  <c r="R11" i="90" s="1"/>
  <c r="Q57" i="90" a="1"/>
  <c r="Q57" i="90" s="1"/>
  <c r="O35" i="91" a="1"/>
  <c r="O35" i="91" s="1"/>
  <c r="M37" i="91" a="1"/>
  <c r="M37" i="91" s="1"/>
  <c r="P37" i="91" s="1"/>
  <c r="M43" i="91" a="1"/>
  <c r="M43" i="91" s="1"/>
  <c r="P43" i="91" s="1"/>
  <c r="O83" i="91" a="1"/>
  <c r="O83" i="91" s="1"/>
  <c r="M93" i="91" a="1"/>
  <c r="M93" i="91" s="1"/>
  <c r="P93" i="91" s="1"/>
  <c r="Q19" i="90" a="1"/>
  <c r="Q19" i="90" s="1"/>
  <c r="O31" i="90" a="1"/>
  <c r="O31" i="90" s="1"/>
  <c r="R31" i="90" s="1"/>
  <c r="M53" i="91" a="1"/>
  <c r="M53" i="91" s="1"/>
  <c r="P53" i="91" s="1"/>
  <c r="M103" i="90"/>
  <c r="Q21" i="90" a="1"/>
  <c r="Q21" i="90" s="1"/>
  <c r="Q35" i="90" a="1"/>
  <c r="Q35" i="90" s="1"/>
  <c r="Q63" i="90" a="1"/>
  <c r="Q63" i="90" s="1"/>
  <c r="Q77" i="90" a="1"/>
  <c r="Q77" i="90" s="1"/>
  <c r="O91" i="90" a="1"/>
  <c r="O91" i="90" s="1"/>
  <c r="R91" i="90" s="1"/>
  <c r="G105" i="90"/>
  <c r="G103" i="90" s="1"/>
  <c r="Q11" i="90" a="1"/>
  <c r="Q11" i="90" s="1"/>
  <c r="Q39" i="90" a="1"/>
  <c r="Q39" i="90" s="1"/>
  <c r="Q45" i="90" a="1"/>
  <c r="Q45" i="90" s="1"/>
  <c r="O45" i="90" a="1"/>
  <c r="O45" i="90" s="1"/>
  <c r="R45" i="90" s="1"/>
  <c r="O59" i="90" a="1"/>
  <c r="O59" i="90" s="1"/>
  <c r="R59" i="90" s="1"/>
  <c r="O71" i="90" a="1"/>
  <c r="O71" i="90" s="1"/>
  <c r="R71" i="90" s="1"/>
  <c r="O85" i="90" a="1"/>
  <c r="O85" i="90" s="1"/>
  <c r="R85" i="90" s="1"/>
  <c r="Q95" i="90" a="1"/>
  <c r="Q95" i="90" s="1"/>
  <c r="O95" i="90" a="1"/>
  <c r="O95" i="90" s="1"/>
  <c r="R95" i="90" s="1"/>
  <c r="M21" i="91" a="1"/>
  <c r="M21" i="91" s="1"/>
  <c r="P21" i="91" s="1"/>
  <c r="O73" i="91" a="1"/>
  <c r="O73" i="91" s="1"/>
  <c r="F105" i="91"/>
  <c r="O49" i="90" a="1"/>
  <c r="O49" i="90" s="1"/>
  <c r="R49" i="90" s="1"/>
  <c r="J104" i="91"/>
  <c r="H104" i="90"/>
  <c r="H103" i="90" s="1"/>
  <c r="O35" i="90" a="1"/>
  <c r="O35" i="90" s="1"/>
  <c r="R35" i="90" s="1"/>
  <c r="Q81" i="90" a="1"/>
  <c r="Q81" i="90" s="1"/>
  <c r="K105" i="91"/>
  <c r="K103" i="91" s="1"/>
  <c r="G104" i="91"/>
  <c r="O25" i="91" a="1"/>
  <c r="O25" i="91" s="1"/>
  <c r="O51" i="91" a="1"/>
  <c r="O51" i="91" s="1"/>
  <c r="O67" i="91" a="1"/>
  <c r="O67" i="91" s="1"/>
  <c r="O89" i="91" a="1"/>
  <c r="O89" i="91" s="1"/>
  <c r="O99" i="91" a="1"/>
  <c r="O99" i="91" s="1"/>
  <c r="J105" i="91"/>
  <c r="F104" i="91"/>
  <c r="F103" i="91" s="1"/>
  <c r="O87" i="91" a="1"/>
  <c r="O87" i="91" s="1"/>
  <c r="O67" i="90" a="1"/>
  <c r="O67" i="90" s="1"/>
  <c r="R67" i="90" s="1"/>
  <c r="Q85" i="90" a="1"/>
  <c r="Q85" i="90" s="1"/>
  <c r="O99" i="90" a="1"/>
  <c r="O99" i="90" s="1"/>
  <c r="R99" i="90" s="1"/>
  <c r="O21" i="90" a="1"/>
  <c r="O21" i="90" s="1"/>
  <c r="R21" i="90" s="1"/>
  <c r="O41" i="91" a="1"/>
  <c r="O41" i="91" s="1"/>
  <c r="O69" i="91" a="1"/>
  <c r="O69" i="91" s="1"/>
  <c r="O79" i="91" a="1"/>
  <c r="O79" i="91" s="1"/>
  <c r="O45" i="91" a="1"/>
  <c r="O45" i="91" s="1"/>
  <c r="O39" i="90" a="1"/>
  <c r="O39" i="90" s="1"/>
  <c r="R39" i="90" s="1"/>
  <c r="Q53" i="90" a="1"/>
  <c r="Q53" i="90" s="1"/>
  <c r="J105" i="90"/>
  <c r="J103" i="90" s="1"/>
  <c r="Q13" i="90" a="1"/>
  <c r="Q13" i="90" s="1"/>
  <c r="O13" i="90" a="1"/>
  <c r="O13" i="90" s="1"/>
  <c r="R13" i="90" s="1"/>
  <c r="O17" i="90" a="1"/>
  <c r="O17" i="90" s="1"/>
  <c r="R17" i="90" s="1"/>
  <c r="O43" i="90" a="1"/>
  <c r="O43" i="90" s="1"/>
  <c r="R43" i="90" s="1"/>
  <c r="Q61" i="90" a="1"/>
  <c r="Q61" i="90" s="1"/>
  <c r="O61" i="90" a="1"/>
  <c r="O61" i="90" s="1"/>
  <c r="R61" i="90" s="1"/>
  <c r="O75" i="90" a="1"/>
  <c r="O75" i="90" s="1"/>
  <c r="R75" i="90" s="1"/>
  <c r="Q93" i="90" a="1"/>
  <c r="Q93" i="90" s="1"/>
  <c r="O93" i="90" a="1"/>
  <c r="O93" i="90" s="1"/>
  <c r="R93" i="90" s="1"/>
  <c r="I104" i="91"/>
  <c r="I103" i="91" s="1"/>
  <c r="O53" i="91" a="1"/>
  <c r="O53" i="91" s="1"/>
  <c r="O59" i="91" a="1"/>
  <c r="O59" i="91" s="1"/>
  <c r="O81" i="91" a="1"/>
  <c r="O81" i="91" s="1"/>
  <c r="O91" i="91" a="1"/>
  <c r="O91" i="91" s="1"/>
  <c r="N28" i="81"/>
  <c r="L28" i="81"/>
  <c r="J28" i="81"/>
  <c r="G42" i="81"/>
  <c r="D111" i="91" l="1"/>
  <c r="Q105" i="90"/>
  <c r="O105" i="91"/>
  <c r="O103" i="91" s="1"/>
  <c r="D107" i="91" s="1"/>
  <c r="G103" i="91"/>
  <c r="J103" i="91"/>
  <c r="Q104" i="90"/>
  <c r="D111" i="90" l="1"/>
  <c r="Q103" i="90"/>
  <c r="D107" i="90" s="1"/>
  <c r="D110" i="90"/>
  <c r="D112" i="90" s="1"/>
  <c r="D108" i="90"/>
  <c r="D110" i="91"/>
  <c r="D112" i="91" s="1"/>
  <c r="D108" i="91"/>
  <c r="K27" i="89"/>
  <c r="K25" i="89"/>
  <c r="K23" i="89"/>
  <c r="K21" i="89"/>
  <c r="K19" i="89"/>
  <c r="K17" i="89"/>
  <c r="K15" i="89"/>
  <c r="K13" i="89"/>
  <c r="K11" i="89"/>
  <c r="J27" i="89"/>
  <c r="J25" i="89"/>
  <c r="J23" i="89"/>
  <c r="J21" i="89"/>
  <c r="J19" i="89"/>
  <c r="J17" i="89"/>
  <c r="J15" i="89"/>
  <c r="J13" i="89"/>
  <c r="J11" i="89"/>
  <c r="I27" i="89"/>
  <c r="I25" i="89"/>
  <c r="I23" i="89"/>
  <c r="I21" i="89"/>
  <c r="I19" i="89"/>
  <c r="I17" i="89"/>
  <c r="I15" i="89"/>
  <c r="I13" i="89"/>
  <c r="I11" i="89"/>
  <c r="H27" i="89"/>
  <c r="H25" i="89"/>
  <c r="H23" i="89"/>
  <c r="H21" i="89"/>
  <c r="H19" i="89"/>
  <c r="H104" i="89" s="1"/>
  <c r="H17" i="89"/>
  <c r="H15" i="89"/>
  <c r="H13" i="89"/>
  <c r="H11" i="89"/>
  <c r="K101" i="89"/>
  <c r="J101" i="89"/>
  <c r="I101" i="89"/>
  <c r="H101" i="89"/>
  <c r="G101" i="89"/>
  <c r="F101" i="89"/>
  <c r="K99" i="89"/>
  <c r="J99" i="89"/>
  <c r="I99" i="89"/>
  <c r="H99" i="89"/>
  <c r="G99" i="89"/>
  <c r="F99" i="89"/>
  <c r="K97" i="89"/>
  <c r="J97" i="89"/>
  <c r="I97" i="89"/>
  <c r="H97" i="89"/>
  <c r="G97" i="89"/>
  <c r="F97" i="89"/>
  <c r="K95" i="89"/>
  <c r="J95" i="89"/>
  <c r="I95" i="89"/>
  <c r="H95" i="89"/>
  <c r="G95" i="89"/>
  <c r="F95" i="89"/>
  <c r="K93" i="89"/>
  <c r="J93" i="89"/>
  <c r="I93" i="89"/>
  <c r="H93" i="89"/>
  <c r="G93" i="89"/>
  <c r="F93" i="89"/>
  <c r="K91" i="89"/>
  <c r="J91" i="89"/>
  <c r="I91" i="89"/>
  <c r="H91" i="89"/>
  <c r="G91" i="89"/>
  <c r="F91" i="89"/>
  <c r="K89" i="89"/>
  <c r="J89" i="89"/>
  <c r="I89" i="89"/>
  <c r="H89" i="89"/>
  <c r="G89" i="89"/>
  <c r="F89" i="89"/>
  <c r="K87" i="89"/>
  <c r="J87" i="89"/>
  <c r="I87" i="89"/>
  <c r="H87" i="89"/>
  <c r="G87" i="89"/>
  <c r="F87" i="89"/>
  <c r="K85" i="89"/>
  <c r="J85" i="89"/>
  <c r="I85" i="89"/>
  <c r="H85" i="89"/>
  <c r="G85" i="89"/>
  <c r="F85" i="89"/>
  <c r="K83" i="89"/>
  <c r="J83" i="89"/>
  <c r="I83" i="89"/>
  <c r="H83" i="89"/>
  <c r="G83" i="89"/>
  <c r="F83" i="89"/>
  <c r="K81" i="89"/>
  <c r="J81" i="89"/>
  <c r="I81" i="89"/>
  <c r="H81" i="89"/>
  <c r="G81" i="89"/>
  <c r="F81" i="89"/>
  <c r="K79" i="89"/>
  <c r="J79" i="89"/>
  <c r="I79" i="89"/>
  <c r="H79" i="89"/>
  <c r="G79" i="89"/>
  <c r="F79" i="89"/>
  <c r="K77" i="89"/>
  <c r="J77" i="89"/>
  <c r="I77" i="89"/>
  <c r="H77" i="89"/>
  <c r="G77" i="89"/>
  <c r="F77" i="89"/>
  <c r="K75" i="89"/>
  <c r="J75" i="89"/>
  <c r="I75" i="89"/>
  <c r="H75" i="89"/>
  <c r="G75" i="89"/>
  <c r="F75" i="89"/>
  <c r="K73" i="89"/>
  <c r="J73" i="89"/>
  <c r="I73" i="89"/>
  <c r="H73" i="89"/>
  <c r="G73" i="89"/>
  <c r="F73" i="89"/>
  <c r="K71" i="89"/>
  <c r="J71" i="89"/>
  <c r="I71" i="89"/>
  <c r="H71" i="89"/>
  <c r="G71" i="89"/>
  <c r="F71" i="89"/>
  <c r="K69" i="89"/>
  <c r="J69" i="89"/>
  <c r="I69" i="89"/>
  <c r="H69" i="89"/>
  <c r="G69" i="89"/>
  <c r="F69" i="89"/>
  <c r="K67" i="89"/>
  <c r="J67" i="89"/>
  <c r="I67" i="89"/>
  <c r="H67" i="89"/>
  <c r="G67" i="89"/>
  <c r="F67" i="89"/>
  <c r="K65" i="89"/>
  <c r="J65" i="89"/>
  <c r="I65" i="89"/>
  <c r="H65" i="89"/>
  <c r="G65" i="89"/>
  <c r="F65" i="89"/>
  <c r="K63" i="89"/>
  <c r="J63" i="89"/>
  <c r="I63" i="89"/>
  <c r="H63" i="89"/>
  <c r="G63" i="89"/>
  <c r="F63" i="89"/>
  <c r="K61" i="89"/>
  <c r="J61" i="89"/>
  <c r="I61" i="89"/>
  <c r="H61" i="89"/>
  <c r="G61" i="89"/>
  <c r="F61" i="89"/>
  <c r="K59" i="89"/>
  <c r="J59" i="89"/>
  <c r="I59" i="89"/>
  <c r="H59" i="89"/>
  <c r="G59" i="89"/>
  <c r="F59" i="89"/>
  <c r="K57" i="89"/>
  <c r="J57" i="89"/>
  <c r="I57" i="89"/>
  <c r="H57" i="89"/>
  <c r="G57" i="89"/>
  <c r="F57" i="89"/>
  <c r="K55" i="89"/>
  <c r="J55" i="89"/>
  <c r="I55" i="89"/>
  <c r="H55" i="89"/>
  <c r="G55" i="89"/>
  <c r="F55" i="89"/>
  <c r="K53" i="89"/>
  <c r="J53" i="89"/>
  <c r="I53" i="89"/>
  <c r="H53" i="89"/>
  <c r="G53" i="89"/>
  <c r="F53" i="89"/>
  <c r="K51" i="89"/>
  <c r="J51" i="89"/>
  <c r="I51" i="89"/>
  <c r="H51" i="89"/>
  <c r="G51" i="89"/>
  <c r="F51" i="89"/>
  <c r="K49" i="89"/>
  <c r="J49" i="89"/>
  <c r="I49" i="89"/>
  <c r="H49" i="89"/>
  <c r="G49" i="89"/>
  <c r="F49" i="89"/>
  <c r="K47" i="89"/>
  <c r="J47" i="89"/>
  <c r="I47" i="89"/>
  <c r="H47" i="89"/>
  <c r="G47" i="89"/>
  <c r="F47" i="89"/>
  <c r="K45" i="89"/>
  <c r="J45" i="89"/>
  <c r="I45" i="89"/>
  <c r="H45" i="89"/>
  <c r="G45" i="89"/>
  <c r="F45" i="89"/>
  <c r="K43" i="89"/>
  <c r="J43" i="89"/>
  <c r="I43" i="89"/>
  <c r="H43" i="89"/>
  <c r="G43" i="89"/>
  <c r="F43" i="89"/>
  <c r="K41" i="89"/>
  <c r="J41" i="89"/>
  <c r="I41" i="89"/>
  <c r="H41" i="89"/>
  <c r="G41" i="89"/>
  <c r="F41" i="89"/>
  <c r="K39" i="89"/>
  <c r="J39" i="89"/>
  <c r="I39" i="89"/>
  <c r="H39" i="89"/>
  <c r="G39" i="89"/>
  <c r="F39" i="89"/>
  <c r="K37" i="89"/>
  <c r="J37" i="89"/>
  <c r="I37" i="89"/>
  <c r="H37" i="89"/>
  <c r="G37" i="89"/>
  <c r="F37" i="89"/>
  <c r="K35" i="89"/>
  <c r="J35" i="89"/>
  <c r="I35" i="89"/>
  <c r="H35" i="89"/>
  <c r="G35" i="89"/>
  <c r="F35" i="89"/>
  <c r="K33" i="89"/>
  <c r="J33" i="89"/>
  <c r="I33" i="89"/>
  <c r="H33" i="89"/>
  <c r="G33" i="89"/>
  <c r="F33" i="89"/>
  <c r="K31" i="89"/>
  <c r="J31" i="89"/>
  <c r="I31" i="89"/>
  <c r="H31" i="89"/>
  <c r="G31" i="89"/>
  <c r="F31" i="89"/>
  <c r="O29" i="89" a="1"/>
  <c r="O29" i="89" s="1"/>
  <c r="M29" i="89" a="1"/>
  <c r="M29" i="89" s="1"/>
  <c r="P29" i="89" s="1"/>
  <c r="G27" i="89"/>
  <c r="F27" i="89"/>
  <c r="G25" i="89"/>
  <c r="F25" i="89"/>
  <c r="G23" i="89"/>
  <c r="F23" i="89"/>
  <c r="G21" i="89"/>
  <c r="F21" i="89"/>
  <c r="G19" i="89"/>
  <c r="F19" i="89"/>
  <c r="G17" i="89"/>
  <c r="F17" i="89"/>
  <c r="G15" i="89"/>
  <c r="F15" i="89"/>
  <c r="G13" i="89"/>
  <c r="F13" i="89"/>
  <c r="B12" i="89"/>
  <c r="B14" i="89" s="1"/>
  <c r="B16" i="89" s="1"/>
  <c r="B18" i="89" s="1"/>
  <c r="B20" i="89" s="1"/>
  <c r="B22" i="89" s="1"/>
  <c r="B24" i="89" s="1"/>
  <c r="B26" i="89" s="1"/>
  <c r="B28" i="89" s="1"/>
  <c r="B30" i="89" s="1"/>
  <c r="B32" i="89" s="1"/>
  <c r="B34" i="89" s="1"/>
  <c r="B36" i="89" s="1"/>
  <c r="B38" i="89" s="1"/>
  <c r="B40" i="89" s="1"/>
  <c r="B42" i="89" s="1"/>
  <c r="B44" i="89" s="1"/>
  <c r="B46" i="89" s="1"/>
  <c r="B48" i="89" s="1"/>
  <c r="B50" i="89" s="1"/>
  <c r="B52" i="89" s="1"/>
  <c r="B54" i="89" s="1"/>
  <c r="B56" i="89" s="1"/>
  <c r="B58" i="89" s="1"/>
  <c r="B60" i="89" s="1"/>
  <c r="B62" i="89" s="1"/>
  <c r="B64" i="89" s="1"/>
  <c r="B66" i="89" s="1"/>
  <c r="B68" i="89" s="1"/>
  <c r="B70" i="89" s="1"/>
  <c r="B72" i="89" s="1"/>
  <c r="B74" i="89" s="1"/>
  <c r="B76" i="89" s="1"/>
  <c r="B78" i="89" s="1"/>
  <c r="B80" i="89" s="1"/>
  <c r="B82" i="89" s="1"/>
  <c r="B84" i="89" s="1"/>
  <c r="B86" i="89" s="1"/>
  <c r="B88" i="89" s="1"/>
  <c r="B90" i="89" s="1"/>
  <c r="B92" i="89" s="1"/>
  <c r="B94" i="89" s="1"/>
  <c r="B96" i="89" s="1"/>
  <c r="B98" i="89" s="1"/>
  <c r="G11" i="89"/>
  <c r="F11" i="89"/>
  <c r="M101" i="88"/>
  <c r="L101" i="88"/>
  <c r="K101" i="88"/>
  <c r="J101" i="88"/>
  <c r="I101" i="88"/>
  <c r="H101" i="88"/>
  <c r="G101" i="88"/>
  <c r="F101" i="88"/>
  <c r="M99" i="88"/>
  <c r="L99" i="88"/>
  <c r="K99" i="88"/>
  <c r="J99" i="88"/>
  <c r="I99" i="88"/>
  <c r="H99" i="88"/>
  <c r="G99" i="88"/>
  <c r="F99" i="88"/>
  <c r="M97" i="88"/>
  <c r="L97" i="88"/>
  <c r="K97" i="88"/>
  <c r="J97" i="88"/>
  <c r="I97" i="88"/>
  <c r="H97" i="88"/>
  <c r="G97" i="88"/>
  <c r="F97" i="88"/>
  <c r="M95" i="88"/>
  <c r="L95" i="88"/>
  <c r="K95" i="88"/>
  <c r="J95" i="88"/>
  <c r="I95" i="88"/>
  <c r="H95" i="88"/>
  <c r="G95" i="88"/>
  <c r="F95" i="88"/>
  <c r="M93" i="88"/>
  <c r="L93" i="88"/>
  <c r="K93" i="88"/>
  <c r="J93" i="88"/>
  <c r="I93" i="88"/>
  <c r="H93" i="88"/>
  <c r="G93" i="88"/>
  <c r="F93" i="88"/>
  <c r="M91" i="88"/>
  <c r="L91" i="88"/>
  <c r="K91" i="88"/>
  <c r="J91" i="88"/>
  <c r="I91" i="88"/>
  <c r="H91" i="88"/>
  <c r="G91" i="88"/>
  <c r="F91" i="88"/>
  <c r="M89" i="88"/>
  <c r="L89" i="88"/>
  <c r="K89" i="88"/>
  <c r="J89" i="88"/>
  <c r="I89" i="88"/>
  <c r="H89" i="88"/>
  <c r="G89" i="88"/>
  <c r="F89" i="88"/>
  <c r="M87" i="88"/>
  <c r="L87" i="88"/>
  <c r="K87" i="88"/>
  <c r="J87" i="88"/>
  <c r="I87" i="88"/>
  <c r="H87" i="88"/>
  <c r="G87" i="88"/>
  <c r="F87" i="88"/>
  <c r="M85" i="88"/>
  <c r="L85" i="88"/>
  <c r="K85" i="88"/>
  <c r="J85" i="88"/>
  <c r="I85" i="88"/>
  <c r="H85" i="88"/>
  <c r="G85" i="88"/>
  <c r="F85" i="88"/>
  <c r="M83" i="88"/>
  <c r="L83" i="88"/>
  <c r="K83" i="88"/>
  <c r="J83" i="88"/>
  <c r="I83" i="88"/>
  <c r="H83" i="88"/>
  <c r="G83" i="88"/>
  <c r="F83" i="88"/>
  <c r="M81" i="88"/>
  <c r="L81" i="88"/>
  <c r="K81" i="88"/>
  <c r="J81" i="88"/>
  <c r="I81" i="88"/>
  <c r="H81" i="88"/>
  <c r="G81" i="88"/>
  <c r="F81" i="88"/>
  <c r="M79" i="88"/>
  <c r="L79" i="88"/>
  <c r="K79" i="88"/>
  <c r="J79" i="88"/>
  <c r="I79" i="88"/>
  <c r="H79" i="88"/>
  <c r="G79" i="88"/>
  <c r="F79" i="88"/>
  <c r="M77" i="88"/>
  <c r="L77" i="88"/>
  <c r="K77" i="88"/>
  <c r="J77" i="88"/>
  <c r="I77" i="88"/>
  <c r="H77" i="88"/>
  <c r="G77" i="88"/>
  <c r="F77" i="88"/>
  <c r="M75" i="88"/>
  <c r="L75" i="88"/>
  <c r="K75" i="88"/>
  <c r="J75" i="88"/>
  <c r="I75" i="88"/>
  <c r="H75" i="88"/>
  <c r="G75" i="88"/>
  <c r="F75" i="88"/>
  <c r="M73" i="88"/>
  <c r="L73" i="88"/>
  <c r="K73" i="88"/>
  <c r="J73" i="88"/>
  <c r="I73" i="88"/>
  <c r="H73" i="88"/>
  <c r="G73" i="88"/>
  <c r="F73" i="88"/>
  <c r="M71" i="88"/>
  <c r="L71" i="88"/>
  <c r="K71" i="88"/>
  <c r="J71" i="88"/>
  <c r="I71" i="88"/>
  <c r="H71" i="88"/>
  <c r="G71" i="88"/>
  <c r="F71" i="88"/>
  <c r="M69" i="88"/>
  <c r="L69" i="88"/>
  <c r="K69" i="88"/>
  <c r="J69" i="88"/>
  <c r="I69" i="88"/>
  <c r="H69" i="88"/>
  <c r="G69" i="88"/>
  <c r="F69" i="88"/>
  <c r="M67" i="88"/>
  <c r="L67" i="88"/>
  <c r="K67" i="88"/>
  <c r="J67" i="88"/>
  <c r="I67" i="88"/>
  <c r="H67" i="88"/>
  <c r="G67" i="88"/>
  <c r="F67" i="88"/>
  <c r="M65" i="88"/>
  <c r="L65" i="88"/>
  <c r="K65" i="88"/>
  <c r="J65" i="88"/>
  <c r="I65" i="88"/>
  <c r="H65" i="88"/>
  <c r="G65" i="88"/>
  <c r="F65" i="88"/>
  <c r="M63" i="88"/>
  <c r="L63" i="88"/>
  <c r="K63" i="88"/>
  <c r="J63" i="88"/>
  <c r="I63" i="88"/>
  <c r="H63" i="88"/>
  <c r="G63" i="88"/>
  <c r="F63" i="88"/>
  <c r="M61" i="88"/>
  <c r="L61" i="88"/>
  <c r="K61" i="88"/>
  <c r="J61" i="88"/>
  <c r="I61" i="88"/>
  <c r="H61" i="88"/>
  <c r="G61" i="88"/>
  <c r="F61" i="88"/>
  <c r="M59" i="88"/>
  <c r="L59" i="88"/>
  <c r="K59" i="88"/>
  <c r="J59" i="88"/>
  <c r="I59" i="88"/>
  <c r="H59" i="88"/>
  <c r="G59" i="88"/>
  <c r="F59" i="88"/>
  <c r="M57" i="88"/>
  <c r="L57" i="88"/>
  <c r="K57" i="88"/>
  <c r="J57" i="88"/>
  <c r="I57" i="88"/>
  <c r="H57" i="88"/>
  <c r="G57" i="88"/>
  <c r="F57" i="88"/>
  <c r="M55" i="88"/>
  <c r="L55" i="88"/>
  <c r="K55" i="88"/>
  <c r="J55" i="88"/>
  <c r="I55" i="88"/>
  <c r="H55" i="88"/>
  <c r="G55" i="88"/>
  <c r="F55" i="88"/>
  <c r="M53" i="88"/>
  <c r="L53" i="88"/>
  <c r="K53" i="88"/>
  <c r="J53" i="88"/>
  <c r="I53" i="88"/>
  <c r="H53" i="88"/>
  <c r="G53" i="88"/>
  <c r="F53" i="88"/>
  <c r="M51" i="88"/>
  <c r="L51" i="88"/>
  <c r="K51" i="88"/>
  <c r="J51" i="88"/>
  <c r="I51" i="88"/>
  <c r="H51" i="88"/>
  <c r="G51" i="88"/>
  <c r="F51" i="88"/>
  <c r="M49" i="88"/>
  <c r="L49" i="88"/>
  <c r="K49" i="88"/>
  <c r="J49" i="88"/>
  <c r="I49" i="88"/>
  <c r="H49" i="88"/>
  <c r="G49" i="88"/>
  <c r="F49" i="88"/>
  <c r="M47" i="88"/>
  <c r="L47" i="88"/>
  <c r="K47" i="88"/>
  <c r="J47" i="88"/>
  <c r="I47" i="88"/>
  <c r="H47" i="88"/>
  <c r="G47" i="88"/>
  <c r="F47" i="88"/>
  <c r="M45" i="88"/>
  <c r="L45" i="88"/>
  <c r="K45" i="88"/>
  <c r="J45" i="88"/>
  <c r="I45" i="88"/>
  <c r="H45" i="88"/>
  <c r="G45" i="88"/>
  <c r="F45" i="88"/>
  <c r="M43" i="88"/>
  <c r="L43" i="88"/>
  <c r="K43" i="88"/>
  <c r="J43" i="88"/>
  <c r="I43" i="88"/>
  <c r="H43" i="88"/>
  <c r="G43" i="88"/>
  <c r="F43" i="88"/>
  <c r="M41" i="88"/>
  <c r="L41" i="88"/>
  <c r="K41" i="88"/>
  <c r="J41" i="88"/>
  <c r="I41" i="88"/>
  <c r="H41" i="88"/>
  <c r="G41" i="88"/>
  <c r="F41" i="88"/>
  <c r="M39" i="88"/>
  <c r="L39" i="88"/>
  <c r="K39" i="88"/>
  <c r="J39" i="88"/>
  <c r="I39" i="88"/>
  <c r="H39" i="88"/>
  <c r="G39" i="88"/>
  <c r="F39" i="88"/>
  <c r="M37" i="88"/>
  <c r="L37" i="88"/>
  <c r="K37" i="88"/>
  <c r="J37" i="88"/>
  <c r="I37" i="88"/>
  <c r="H37" i="88"/>
  <c r="G37" i="88"/>
  <c r="F37" i="88"/>
  <c r="M35" i="88"/>
  <c r="L35" i="88"/>
  <c r="K35" i="88"/>
  <c r="J35" i="88"/>
  <c r="I35" i="88"/>
  <c r="H35" i="88"/>
  <c r="G35" i="88"/>
  <c r="F35" i="88"/>
  <c r="M33" i="88"/>
  <c r="L33" i="88"/>
  <c r="K33" i="88"/>
  <c r="J33" i="88"/>
  <c r="I33" i="88"/>
  <c r="H33" i="88"/>
  <c r="G33" i="88"/>
  <c r="F33" i="88"/>
  <c r="M31" i="88"/>
  <c r="L31" i="88"/>
  <c r="K31" i="88"/>
  <c r="J31" i="88"/>
  <c r="I31" i="88"/>
  <c r="H31" i="88"/>
  <c r="G31" i="88"/>
  <c r="F31" i="88"/>
  <c r="Q29" i="88" a="1"/>
  <c r="Q29" i="88" s="1"/>
  <c r="O29" i="88" a="1"/>
  <c r="O29" i="88" s="1"/>
  <c r="R29" i="88" s="1"/>
  <c r="M27" i="88"/>
  <c r="L27" i="88"/>
  <c r="K27" i="88"/>
  <c r="J27" i="88"/>
  <c r="I27" i="88"/>
  <c r="H27" i="88"/>
  <c r="G27" i="88"/>
  <c r="F27" i="88"/>
  <c r="M25" i="88"/>
  <c r="L25" i="88"/>
  <c r="K25" i="88"/>
  <c r="J25" i="88"/>
  <c r="I25" i="88"/>
  <c r="H25" i="88"/>
  <c r="G25" i="88"/>
  <c r="F25" i="88"/>
  <c r="M23" i="88"/>
  <c r="L23" i="88"/>
  <c r="K23" i="88"/>
  <c r="J23" i="88"/>
  <c r="I23" i="88"/>
  <c r="H23" i="88"/>
  <c r="G23" i="88"/>
  <c r="F23" i="88"/>
  <c r="M21" i="88"/>
  <c r="L21" i="88"/>
  <c r="K21" i="88"/>
  <c r="J21" i="88"/>
  <c r="I21" i="88"/>
  <c r="H21" i="88"/>
  <c r="G21" i="88"/>
  <c r="F21" i="88"/>
  <c r="M19" i="88"/>
  <c r="L19" i="88"/>
  <c r="K19" i="88"/>
  <c r="J19" i="88"/>
  <c r="I19" i="88"/>
  <c r="H19" i="88"/>
  <c r="G19" i="88"/>
  <c r="F19" i="88"/>
  <c r="M17" i="88"/>
  <c r="L17" i="88"/>
  <c r="K17" i="88"/>
  <c r="J17" i="88"/>
  <c r="I17" i="88"/>
  <c r="H17" i="88"/>
  <c r="G17" i="88"/>
  <c r="F17" i="88"/>
  <c r="M15" i="88"/>
  <c r="L15" i="88"/>
  <c r="K15" i="88"/>
  <c r="J15" i="88"/>
  <c r="I15" i="88"/>
  <c r="H15" i="88"/>
  <c r="G15" i="88"/>
  <c r="F15" i="88"/>
  <c r="M13" i="88"/>
  <c r="L13" i="88"/>
  <c r="K13" i="88"/>
  <c r="J13" i="88"/>
  <c r="I13" i="88"/>
  <c r="H13" i="88"/>
  <c r="G13" i="88"/>
  <c r="F13" i="88"/>
  <c r="B12" i="88"/>
  <c r="B14" i="88" s="1"/>
  <c r="B16" i="88" s="1"/>
  <c r="B18" i="88" s="1"/>
  <c r="B20" i="88" s="1"/>
  <c r="B22" i="88" s="1"/>
  <c r="B24" i="88" s="1"/>
  <c r="B26" i="88" s="1"/>
  <c r="B28" i="88" s="1"/>
  <c r="B30" i="88" s="1"/>
  <c r="B32" i="88" s="1"/>
  <c r="B34" i="88" s="1"/>
  <c r="B36" i="88" s="1"/>
  <c r="B38" i="88" s="1"/>
  <c r="B40" i="88" s="1"/>
  <c r="B42" i="88" s="1"/>
  <c r="B44" i="88" s="1"/>
  <c r="B46" i="88" s="1"/>
  <c r="B48" i="88" s="1"/>
  <c r="B50" i="88" s="1"/>
  <c r="B52" i="88" s="1"/>
  <c r="B54" i="88" s="1"/>
  <c r="B56" i="88" s="1"/>
  <c r="B58" i="88" s="1"/>
  <c r="B60" i="88" s="1"/>
  <c r="B62" i="88" s="1"/>
  <c r="B64" i="88" s="1"/>
  <c r="B66" i="88" s="1"/>
  <c r="B68" i="88" s="1"/>
  <c r="B70" i="88" s="1"/>
  <c r="B72" i="88" s="1"/>
  <c r="B74" i="88" s="1"/>
  <c r="B76" i="88" s="1"/>
  <c r="B78" i="88" s="1"/>
  <c r="B80" i="88" s="1"/>
  <c r="B82" i="88" s="1"/>
  <c r="B84" i="88" s="1"/>
  <c r="B86" i="88" s="1"/>
  <c r="B88" i="88" s="1"/>
  <c r="B90" i="88" s="1"/>
  <c r="B92" i="88" s="1"/>
  <c r="B94" i="88" s="1"/>
  <c r="B96" i="88" s="1"/>
  <c r="B98" i="88" s="1"/>
  <c r="M11" i="88"/>
  <c r="L11" i="88"/>
  <c r="K11" i="88"/>
  <c r="J11" i="88"/>
  <c r="I11" i="88"/>
  <c r="H11" i="88"/>
  <c r="G11" i="88"/>
  <c r="F11" i="88"/>
  <c r="W104" i="87"/>
  <c r="M19" i="89" l="1" a="1"/>
  <c r="M19" i="89" s="1"/>
  <c r="P19" i="89" s="1"/>
  <c r="O99" i="89" a="1"/>
  <c r="O99" i="89" s="1"/>
  <c r="M81" i="89" a="1"/>
  <c r="M81" i="89" s="1"/>
  <c r="P81" i="89" s="1"/>
  <c r="M97" i="89" a="1"/>
  <c r="M97" i="89" s="1"/>
  <c r="P97" i="89" s="1"/>
  <c r="M23" i="89" a="1"/>
  <c r="M23" i="89" s="1"/>
  <c r="P23" i="89" s="1"/>
  <c r="O63" i="89" a="1"/>
  <c r="O63" i="89" s="1"/>
  <c r="O95" i="89" a="1"/>
  <c r="O95" i="89" s="1"/>
  <c r="O83" i="89" a="1"/>
  <c r="O83" i="89" s="1"/>
  <c r="M31" i="89" a="1"/>
  <c r="M31" i="89" s="1"/>
  <c r="P31" i="89" s="1"/>
  <c r="O75" i="89" a="1"/>
  <c r="O75" i="89" s="1"/>
  <c r="O91" i="89" a="1"/>
  <c r="O91" i="89" s="1"/>
  <c r="O11" i="89" a="1"/>
  <c r="O11" i="89" s="1"/>
  <c r="M89" i="89" a="1"/>
  <c r="M89" i="89" s="1"/>
  <c r="P89" i="89" s="1"/>
  <c r="I105" i="89"/>
  <c r="M13" i="89" a="1"/>
  <c r="M13" i="89" s="1"/>
  <c r="P13" i="89" s="1"/>
  <c r="M21" i="89" a="1"/>
  <c r="M21" i="89" s="1"/>
  <c r="P21" i="89" s="1"/>
  <c r="O27" i="89" a="1"/>
  <c r="O27" i="89" s="1"/>
  <c r="M67" i="89" a="1"/>
  <c r="M67" i="89" s="1"/>
  <c r="P67" i="89" s="1"/>
  <c r="O79" i="89" a="1"/>
  <c r="O79" i="89" s="1"/>
  <c r="O87" i="89" a="1"/>
  <c r="O87" i="89" s="1"/>
  <c r="M37" i="89" a="1"/>
  <c r="M37" i="89" s="1"/>
  <c r="P37" i="89" s="1"/>
  <c r="M41" i="89" a="1"/>
  <c r="M41" i="89" s="1"/>
  <c r="P41" i="89" s="1"/>
  <c r="M45" i="89" a="1"/>
  <c r="M45" i="89" s="1"/>
  <c r="P45" i="89" s="1"/>
  <c r="O51" i="89" a="1"/>
  <c r="O51" i="89" s="1"/>
  <c r="M53" i="89" a="1"/>
  <c r="M53" i="89" s="1"/>
  <c r="P53" i="89" s="1"/>
  <c r="O57" i="89" a="1"/>
  <c r="O57" i="89" s="1"/>
  <c r="M27" i="89" a="1"/>
  <c r="M27" i="89" s="1"/>
  <c r="P27" i="89" s="1"/>
  <c r="M65" i="89" a="1"/>
  <c r="M65" i="89" s="1"/>
  <c r="P65" i="89" s="1"/>
  <c r="O25" i="89" a="1"/>
  <c r="O25" i="89" s="1"/>
  <c r="O71" i="89" a="1"/>
  <c r="O71" i="89" s="1"/>
  <c r="M73" i="89" a="1"/>
  <c r="M73" i="89" s="1"/>
  <c r="P73" i="89" s="1"/>
  <c r="O77" i="89" a="1"/>
  <c r="O77" i="89" s="1"/>
  <c r="M85" i="89" a="1"/>
  <c r="M85" i="89" s="1"/>
  <c r="P85" i="89" s="1"/>
  <c r="M93" i="89" a="1"/>
  <c r="M93" i="89" s="1"/>
  <c r="P93" i="89" s="1"/>
  <c r="M69" i="89" a="1"/>
  <c r="M69" i="89" s="1"/>
  <c r="P69" i="89" s="1"/>
  <c r="F105" i="89"/>
  <c r="O19" i="89" a="1"/>
  <c r="O19" i="89" s="1"/>
  <c r="M49" i="89" a="1"/>
  <c r="M49" i="89" s="1"/>
  <c r="P49" i="89" s="1"/>
  <c r="O31" i="89" a="1"/>
  <c r="O31" i="89" s="1"/>
  <c r="M33" i="89" a="1"/>
  <c r="M33" i="89" s="1"/>
  <c r="P33" i="89" s="1"/>
  <c r="O39" i="89" a="1"/>
  <c r="O39" i="89" s="1"/>
  <c r="O47" i="89" a="1"/>
  <c r="O47" i="89" s="1"/>
  <c r="O55" i="89" a="1"/>
  <c r="O55" i="89" s="1"/>
  <c r="O61" i="89" a="1"/>
  <c r="O61" i="89" s="1"/>
  <c r="O17" i="89" a="1"/>
  <c r="O17" i="89" s="1"/>
  <c r="O35" i="89" a="1"/>
  <c r="O35" i="89" s="1"/>
  <c r="F104" i="89"/>
  <c r="O59" i="89" a="1"/>
  <c r="O59" i="89" s="1"/>
  <c r="O67" i="89" a="1"/>
  <c r="O67" i="89" s="1"/>
  <c r="O69" i="89" a="1"/>
  <c r="O69" i="89" s="1"/>
  <c r="M39" i="89" a="1"/>
  <c r="M39" i="89" s="1"/>
  <c r="P39" i="89" s="1"/>
  <c r="M61" i="89" a="1"/>
  <c r="M61" i="89" s="1"/>
  <c r="P61" i="89" s="1"/>
  <c r="M35" i="89" a="1"/>
  <c r="M35" i="89" s="1"/>
  <c r="P35" i="89" s="1"/>
  <c r="O37" i="89" a="1"/>
  <c r="O37" i="89" s="1"/>
  <c r="O43" i="89" a="1"/>
  <c r="O43" i="89" s="1"/>
  <c r="O45" i="89" a="1"/>
  <c r="O45" i="89" s="1"/>
  <c r="M57" i="89" a="1"/>
  <c r="M57" i="89" s="1"/>
  <c r="P57" i="89" s="1"/>
  <c r="M77" i="89" a="1"/>
  <c r="M77" i="89" s="1"/>
  <c r="P77" i="89" s="1"/>
  <c r="G105" i="89"/>
  <c r="J105" i="89"/>
  <c r="M11" i="89" a="1"/>
  <c r="M11" i="89" s="1"/>
  <c r="P11" i="89" s="1"/>
  <c r="M51" i="89" a="1"/>
  <c r="M51" i="89" s="1"/>
  <c r="P51" i="89" s="1"/>
  <c r="O53" i="89" a="1"/>
  <c r="O53" i="89" s="1"/>
  <c r="O73" i="89" a="1"/>
  <c r="O73" i="89" s="1"/>
  <c r="I104" i="89"/>
  <c r="I103" i="89" s="1"/>
  <c r="K105" i="89"/>
  <c r="G104" i="89"/>
  <c r="O33" i="89" a="1"/>
  <c r="O33" i="89" s="1"/>
  <c r="M59" i="89" a="1"/>
  <c r="M59" i="89" s="1"/>
  <c r="P59" i="89" s="1"/>
  <c r="M47" i="89" a="1"/>
  <c r="M47" i="89" s="1"/>
  <c r="P47" i="89" s="1"/>
  <c r="O13" i="89" a="1"/>
  <c r="O13" i="89" s="1"/>
  <c r="O15" i="89" a="1"/>
  <c r="O15" i="89" s="1"/>
  <c r="M15" i="89" a="1"/>
  <c r="M15" i="89" s="1"/>
  <c r="P15" i="89" s="1"/>
  <c r="O21" i="89" a="1"/>
  <c r="O21" i="89" s="1"/>
  <c r="M55" i="89" a="1"/>
  <c r="M55" i="89" s="1"/>
  <c r="P55" i="89" s="1"/>
  <c r="M75" i="89" a="1"/>
  <c r="M75" i="89" s="1"/>
  <c r="P75" i="89" s="1"/>
  <c r="H105" i="89"/>
  <c r="H103" i="89" s="1"/>
  <c r="K104" i="89"/>
  <c r="O23" i="89" a="1"/>
  <c r="O23" i="89" s="1"/>
  <c r="O41" i="89" a="1"/>
  <c r="O41" i="89" s="1"/>
  <c r="O81" i="89" a="1"/>
  <c r="O81" i="89" s="1"/>
  <c r="O85" i="89" a="1"/>
  <c r="O85" i="89" s="1"/>
  <c r="O89" i="89" a="1"/>
  <c r="O89" i="89" s="1"/>
  <c r="O93" i="89" a="1"/>
  <c r="O93" i="89" s="1"/>
  <c r="O97" i="89" a="1"/>
  <c r="O97" i="89" s="1"/>
  <c r="M43" i="89" a="1"/>
  <c r="M43" i="89" s="1"/>
  <c r="P43" i="89" s="1"/>
  <c r="M63" i="89" a="1"/>
  <c r="M63" i="89" s="1"/>
  <c r="P63" i="89" s="1"/>
  <c r="M71" i="89" a="1"/>
  <c r="M71" i="89" s="1"/>
  <c r="P71" i="89" s="1"/>
  <c r="M79" i="89" a="1"/>
  <c r="M79" i="89" s="1"/>
  <c r="P79" i="89" s="1"/>
  <c r="M83" i="89" a="1"/>
  <c r="M83" i="89" s="1"/>
  <c r="P83" i="89" s="1"/>
  <c r="M87" i="89" a="1"/>
  <c r="M87" i="89" s="1"/>
  <c r="P87" i="89" s="1"/>
  <c r="M91" i="89" a="1"/>
  <c r="M91" i="89" s="1"/>
  <c r="P91" i="89" s="1"/>
  <c r="M95" i="89" a="1"/>
  <c r="M95" i="89" s="1"/>
  <c r="P95" i="89" s="1"/>
  <c r="M99" i="89" a="1"/>
  <c r="M99" i="89" s="1"/>
  <c r="P99" i="89" s="1"/>
  <c r="J104" i="89"/>
  <c r="O49" i="89" a="1"/>
  <c r="O49" i="89" s="1"/>
  <c r="O65" i="89" a="1"/>
  <c r="O65" i="89" s="1"/>
  <c r="M17" i="89" a="1"/>
  <c r="M17" i="89" s="1"/>
  <c r="P17" i="89" s="1"/>
  <c r="M25" i="89" a="1"/>
  <c r="M25" i="89" s="1"/>
  <c r="P25" i="89" s="1"/>
  <c r="L104" i="88"/>
  <c r="G104" i="88"/>
  <c r="Q21" i="88" a="1"/>
  <c r="Q21" i="88" s="1"/>
  <c r="O41" i="88" a="1"/>
  <c r="O41" i="88" s="1"/>
  <c r="R41" i="88" s="1"/>
  <c r="Q45" i="88" a="1"/>
  <c r="Q45" i="88" s="1"/>
  <c r="O57" i="88" a="1"/>
  <c r="O57" i="88" s="1"/>
  <c r="R57" i="88" s="1"/>
  <c r="O73" i="88" a="1"/>
  <c r="O73" i="88" s="1"/>
  <c r="R73" i="88" s="1"/>
  <c r="O89" i="88" a="1"/>
  <c r="O89" i="88" s="1"/>
  <c r="R89" i="88" s="1"/>
  <c r="H105" i="88"/>
  <c r="M105" i="88"/>
  <c r="K104" i="88"/>
  <c r="Q31" i="88" a="1"/>
  <c r="Q31" i="88" s="1"/>
  <c r="F104" i="88"/>
  <c r="Q51" i="88" a="1"/>
  <c r="Q51" i="88" s="1"/>
  <c r="Q15" i="88" a="1"/>
  <c r="Q15" i="88" s="1"/>
  <c r="G105" i="88"/>
  <c r="L105" i="88"/>
  <c r="Q19" i="88" a="1"/>
  <c r="Q19" i="88" s="1"/>
  <c r="Q27" i="88" a="1"/>
  <c r="Q27" i="88" s="1"/>
  <c r="O43" i="88" a="1"/>
  <c r="O43" i="88" s="1"/>
  <c r="R43" i="88" s="1"/>
  <c r="Q47" i="88" a="1"/>
  <c r="Q47" i="88" s="1"/>
  <c r="O59" i="88" a="1"/>
  <c r="O59" i="88" s="1"/>
  <c r="R59" i="88" s="1"/>
  <c r="Q63" i="88" a="1"/>
  <c r="Q63" i="88" s="1"/>
  <c r="O75" i="88" a="1"/>
  <c r="O75" i="88" s="1"/>
  <c r="R75" i="88" s="1"/>
  <c r="Q79" i="88" a="1"/>
  <c r="Q79" i="88" s="1"/>
  <c r="O91" i="88" a="1"/>
  <c r="O91" i="88" s="1"/>
  <c r="R91" i="88" s="1"/>
  <c r="Q95" i="88" a="1"/>
  <c r="Q95" i="88" s="1"/>
  <c r="Q35" i="88" a="1"/>
  <c r="Q35" i="88" s="1"/>
  <c r="Q67" i="88" a="1"/>
  <c r="Q67" i="88" s="1"/>
  <c r="O79" i="88" a="1"/>
  <c r="O79" i="88" s="1"/>
  <c r="R79" i="88" s="1"/>
  <c r="O95" i="88" a="1"/>
  <c r="O95" i="88" s="1"/>
  <c r="R95" i="88" s="1"/>
  <c r="Q99" i="88" a="1"/>
  <c r="Q99" i="88" s="1"/>
  <c r="J105" i="88"/>
  <c r="Q25" i="88" a="1"/>
  <c r="Q25" i="88" s="1"/>
  <c r="Q33" i="88" a="1"/>
  <c r="Q33" i="88" s="1"/>
  <c r="O45" i="88" a="1"/>
  <c r="O45" i="88" s="1"/>
  <c r="R45" i="88" s="1"/>
  <c r="Q49" i="88" a="1"/>
  <c r="Q49" i="88" s="1"/>
  <c r="O61" i="88" a="1"/>
  <c r="O61" i="88" s="1"/>
  <c r="R61" i="88" s="1"/>
  <c r="O77" i="88" a="1"/>
  <c r="O77" i="88" s="1"/>
  <c r="R77" i="88" s="1"/>
  <c r="O93" i="88" a="1"/>
  <c r="O93" i="88" s="1"/>
  <c r="R93" i="88" s="1"/>
  <c r="O47" i="88" a="1"/>
  <c r="O47" i="88" s="1"/>
  <c r="R47" i="88" s="1"/>
  <c r="Q83" i="88" a="1"/>
  <c r="Q83" i="88" s="1"/>
  <c r="Q13" i="88" a="1"/>
  <c r="Q13" i="88" s="1"/>
  <c r="O27" i="88" a="1"/>
  <c r="O27" i="88" s="1"/>
  <c r="R27" i="88" s="1"/>
  <c r="O35" i="88" a="1"/>
  <c r="O35" i="88" s="1"/>
  <c r="R35" i="88" s="1"/>
  <c r="Q39" i="88" a="1"/>
  <c r="Q39" i="88" s="1"/>
  <c r="O51" i="88" a="1"/>
  <c r="O51" i="88" s="1"/>
  <c r="R51" i="88" s="1"/>
  <c r="Q55" i="88" a="1"/>
  <c r="Q55" i="88" s="1"/>
  <c r="O67" i="88" a="1"/>
  <c r="O67" i="88" s="1"/>
  <c r="R67" i="88" s="1"/>
  <c r="Q71" i="88" a="1"/>
  <c r="Q71" i="88" s="1"/>
  <c r="O83" i="88" a="1"/>
  <c r="O83" i="88" s="1"/>
  <c r="R83" i="88" s="1"/>
  <c r="Q87" i="88" a="1"/>
  <c r="Q87" i="88" s="1"/>
  <c r="O99" i="88" a="1"/>
  <c r="O99" i="88" s="1"/>
  <c r="R99" i="88" s="1"/>
  <c r="O11" i="88" a="1"/>
  <c r="O11" i="88" s="1"/>
  <c r="R11" i="88" s="1"/>
  <c r="O31" i="88" a="1"/>
  <c r="O31" i="88" s="1"/>
  <c r="R31" i="88" s="1"/>
  <c r="O63" i="88" a="1"/>
  <c r="O63" i="88" s="1"/>
  <c r="R63" i="88" s="1"/>
  <c r="K105" i="88"/>
  <c r="K103" i="88" s="1"/>
  <c r="H104" i="88"/>
  <c r="M104" i="88"/>
  <c r="M103" i="88" s="1"/>
  <c r="O33" i="88" a="1"/>
  <c r="O33" i="88" s="1"/>
  <c r="R33" i="88" s="1"/>
  <c r="Q37" i="88" a="1"/>
  <c r="Q37" i="88" s="1"/>
  <c r="O49" i="88" a="1"/>
  <c r="O49" i="88" s="1"/>
  <c r="R49" i="88" s="1"/>
  <c r="O65" i="88" a="1"/>
  <c r="O65" i="88" s="1"/>
  <c r="R65" i="88" s="1"/>
  <c r="O81" i="88" a="1"/>
  <c r="O81" i="88" s="1"/>
  <c r="R81" i="88" s="1"/>
  <c r="O97" i="88" a="1"/>
  <c r="O97" i="88" s="1"/>
  <c r="R97" i="88" s="1"/>
  <c r="O55" i="88" a="1"/>
  <c r="O55" i="88" s="1"/>
  <c r="R55" i="88" s="1"/>
  <c r="Q59" i="88" a="1"/>
  <c r="Q59" i="88" s="1"/>
  <c r="O71" i="88" a="1"/>
  <c r="O71" i="88" s="1"/>
  <c r="R71" i="88" s="1"/>
  <c r="Q75" i="88" a="1"/>
  <c r="Q75" i="88" s="1"/>
  <c r="O87" i="88" a="1"/>
  <c r="O87" i="88" s="1"/>
  <c r="R87" i="88" s="1"/>
  <c r="Q91" i="88" a="1"/>
  <c r="Q91" i="88" s="1"/>
  <c r="O23" i="88" a="1"/>
  <c r="O23" i="88" s="1"/>
  <c r="R23" i="88" s="1"/>
  <c r="F105" i="88"/>
  <c r="F103" i="88" s="1"/>
  <c r="Q23" i="88" a="1"/>
  <c r="Q23" i="88" s="1"/>
  <c r="O39" i="88" a="1"/>
  <c r="O39" i="88" s="1"/>
  <c r="R39" i="88" s="1"/>
  <c r="J104" i="88"/>
  <c r="J103" i="88" s="1"/>
  <c r="Q17" i="88" a="1"/>
  <c r="Q17" i="88" s="1"/>
  <c r="O37" i="88" a="1"/>
  <c r="O37" i="88" s="1"/>
  <c r="R37" i="88" s="1"/>
  <c r="Q41" i="88" a="1"/>
  <c r="Q41" i="88" s="1"/>
  <c r="Q43" i="88" a="1"/>
  <c r="Q43" i="88" s="1"/>
  <c r="O53" i="88" a="1"/>
  <c r="O53" i="88" s="1"/>
  <c r="R53" i="88" s="1"/>
  <c r="O69" i="88" a="1"/>
  <c r="O69" i="88" s="1"/>
  <c r="R69" i="88" s="1"/>
  <c r="O85" i="88" a="1"/>
  <c r="O85" i="88" s="1"/>
  <c r="R85" i="88" s="1"/>
  <c r="G103" i="88"/>
  <c r="L103" i="88"/>
  <c r="O15" i="88" a="1"/>
  <c r="O15" i="88" s="1"/>
  <c r="R15" i="88" s="1"/>
  <c r="Q53" i="88" a="1"/>
  <c r="Q53" i="88" s="1"/>
  <c r="Q57" i="88" a="1"/>
  <c r="Q57" i="88" s="1"/>
  <c r="Q61" i="88" a="1"/>
  <c r="Q61" i="88" s="1"/>
  <c r="Q65" i="88" a="1"/>
  <c r="Q65" i="88" s="1"/>
  <c r="Q69" i="88" a="1"/>
  <c r="Q69" i="88" s="1"/>
  <c r="Q73" i="88" a="1"/>
  <c r="Q73" i="88" s="1"/>
  <c r="Q77" i="88" a="1"/>
  <c r="Q77" i="88" s="1"/>
  <c r="Q81" i="88" a="1"/>
  <c r="Q81" i="88" s="1"/>
  <c r="Q85" i="88" a="1"/>
  <c r="Q85" i="88" s="1"/>
  <c r="Q89" i="88" a="1"/>
  <c r="Q89" i="88" s="1"/>
  <c r="Q93" i="88" a="1"/>
  <c r="Q93" i="88" s="1"/>
  <c r="Q97" i="88" a="1"/>
  <c r="Q97" i="88" s="1"/>
  <c r="I105" i="88"/>
  <c r="Q11" i="88" a="1"/>
  <c r="Q11" i="88" s="1"/>
  <c r="I104" i="88"/>
  <c r="O13" i="88" a="1"/>
  <c r="O13" i="88" s="1"/>
  <c r="R13" i="88" s="1"/>
  <c r="O25" i="88" a="1"/>
  <c r="O25" i="88" s="1"/>
  <c r="R25" i="88" s="1"/>
  <c r="O17" i="88" a="1"/>
  <c r="O17" i="88" s="1"/>
  <c r="R17" i="88" s="1"/>
  <c r="O21" i="88" a="1"/>
  <c r="O21" i="88" s="1"/>
  <c r="R21" i="88" s="1"/>
  <c r="O19" i="88" a="1"/>
  <c r="O19" i="88" s="1"/>
  <c r="R19" i="88" s="1"/>
  <c r="J103" i="89" l="1"/>
  <c r="F103" i="89"/>
  <c r="G103" i="89"/>
  <c r="O104" i="89"/>
  <c r="D111" i="89" s="1"/>
  <c r="K103" i="89"/>
  <c r="O105" i="89"/>
  <c r="D110" i="89" s="1"/>
  <c r="H103" i="88"/>
  <c r="Q104" i="88"/>
  <c r="D111" i="88" s="1"/>
  <c r="Q105" i="88"/>
  <c r="D110" i="88" s="1"/>
  <c r="I103" i="88"/>
  <c r="O103" i="89" l="1"/>
  <c r="D107" i="89" s="1"/>
  <c r="D112" i="89" s="1"/>
  <c r="D108" i="89"/>
  <c r="Q103" i="88"/>
  <c r="D107" i="88" s="1"/>
  <c r="D112" i="88" s="1"/>
  <c r="D108" i="88"/>
  <c r="G23" i="87" l="1"/>
  <c r="S21" i="87" l="1"/>
  <c r="R21" i="87"/>
  <c r="Q21" i="87"/>
  <c r="P21" i="87"/>
  <c r="O21" i="87"/>
  <c r="N21" i="87"/>
  <c r="M21" i="87"/>
  <c r="L21" i="87"/>
  <c r="K21" i="87"/>
  <c r="J21" i="87"/>
  <c r="I21" i="87"/>
  <c r="H21" i="87"/>
  <c r="G21" i="87"/>
  <c r="F21" i="87"/>
  <c r="S19" i="87"/>
  <c r="R19" i="87"/>
  <c r="R104" i="87" s="1"/>
  <c r="Q19" i="87"/>
  <c r="P19" i="87"/>
  <c r="O19" i="87"/>
  <c r="O104" i="87" s="1"/>
  <c r="N19" i="87"/>
  <c r="N104" i="87" s="1"/>
  <c r="M19" i="87"/>
  <c r="L19" i="87"/>
  <c r="K19" i="87"/>
  <c r="J19" i="87"/>
  <c r="J104" i="87" s="1"/>
  <c r="I19" i="87"/>
  <c r="H19" i="87"/>
  <c r="G19" i="87"/>
  <c r="G104" i="87" s="1"/>
  <c r="F19" i="87"/>
  <c r="F104" i="87" s="1"/>
  <c r="S17" i="87"/>
  <c r="R17" i="87"/>
  <c r="Q17" i="87"/>
  <c r="P17" i="87"/>
  <c r="O17" i="87"/>
  <c r="N17" i="87"/>
  <c r="M17" i="87"/>
  <c r="L17" i="87"/>
  <c r="K17" i="87"/>
  <c r="J17" i="87"/>
  <c r="I17" i="87"/>
  <c r="H17" i="87"/>
  <c r="G17" i="87"/>
  <c r="F17" i="87"/>
  <c r="S15" i="87"/>
  <c r="R15" i="87"/>
  <c r="Q15" i="87"/>
  <c r="P15" i="87"/>
  <c r="O15" i="87"/>
  <c r="N15" i="87"/>
  <c r="M15" i="87"/>
  <c r="L15" i="87"/>
  <c r="K15" i="87"/>
  <c r="U15" i="87" s="1" a="1"/>
  <c r="U15" i="87" s="1"/>
  <c r="X15" i="87" s="1"/>
  <c r="J15" i="87"/>
  <c r="I15" i="87"/>
  <c r="H15" i="87"/>
  <c r="G15" i="87"/>
  <c r="F15" i="87"/>
  <c r="S13" i="87"/>
  <c r="R13" i="87"/>
  <c r="Q13" i="87"/>
  <c r="P13" i="87"/>
  <c r="O13" i="87"/>
  <c r="N13" i="87"/>
  <c r="M13" i="87"/>
  <c r="L13" i="87"/>
  <c r="K13" i="87"/>
  <c r="J13" i="87"/>
  <c r="I13" i="87"/>
  <c r="H13" i="87"/>
  <c r="G13" i="87"/>
  <c r="F13" i="87"/>
  <c r="S11" i="87"/>
  <c r="R11" i="87"/>
  <c r="Q11" i="87"/>
  <c r="P11" i="87"/>
  <c r="O11" i="87"/>
  <c r="N11" i="87"/>
  <c r="M11" i="87"/>
  <c r="L11" i="87"/>
  <c r="K11" i="87"/>
  <c r="J11" i="87"/>
  <c r="I11" i="87"/>
  <c r="H11" i="87"/>
  <c r="G11" i="87"/>
  <c r="F11" i="87"/>
  <c r="S25" i="87"/>
  <c r="R25" i="87"/>
  <c r="Q25" i="87"/>
  <c r="P25" i="87"/>
  <c r="O25" i="87"/>
  <c r="N25" i="87"/>
  <c r="M25" i="87"/>
  <c r="L25" i="87"/>
  <c r="K25" i="87"/>
  <c r="J25" i="87"/>
  <c r="I25" i="87"/>
  <c r="H25" i="87"/>
  <c r="G25" i="87"/>
  <c r="F25" i="87"/>
  <c r="S101" i="87"/>
  <c r="R101" i="87"/>
  <c r="Q101" i="87"/>
  <c r="P101" i="87"/>
  <c r="O101" i="87"/>
  <c r="N101" i="87"/>
  <c r="M101" i="87"/>
  <c r="L101" i="87"/>
  <c r="K101" i="87"/>
  <c r="J101" i="87"/>
  <c r="I101" i="87"/>
  <c r="H101" i="87"/>
  <c r="G101" i="87"/>
  <c r="F101" i="87"/>
  <c r="S99" i="87"/>
  <c r="R99" i="87"/>
  <c r="Q99" i="87"/>
  <c r="P99" i="87"/>
  <c r="O99" i="87"/>
  <c r="N99" i="87"/>
  <c r="M99" i="87"/>
  <c r="L99" i="87"/>
  <c r="K99" i="87"/>
  <c r="J99" i="87"/>
  <c r="I99" i="87"/>
  <c r="H99" i="87"/>
  <c r="G99" i="87"/>
  <c r="F99" i="87"/>
  <c r="S97" i="87"/>
  <c r="R97" i="87"/>
  <c r="Q97" i="87"/>
  <c r="P97" i="87"/>
  <c r="O97" i="87"/>
  <c r="N97" i="87"/>
  <c r="M97" i="87"/>
  <c r="L97" i="87"/>
  <c r="K97" i="87"/>
  <c r="J97" i="87"/>
  <c r="I97" i="87"/>
  <c r="H97" i="87"/>
  <c r="G97" i="87"/>
  <c r="F97" i="87"/>
  <c r="S95" i="87"/>
  <c r="R95" i="87"/>
  <c r="Q95" i="87"/>
  <c r="P95" i="87"/>
  <c r="O95" i="87"/>
  <c r="N95" i="87"/>
  <c r="M95" i="87"/>
  <c r="L95" i="87"/>
  <c r="K95" i="87"/>
  <c r="J95" i="87"/>
  <c r="I95" i="87"/>
  <c r="H95" i="87"/>
  <c r="G95" i="87"/>
  <c r="F95" i="87"/>
  <c r="S93" i="87"/>
  <c r="R93" i="87"/>
  <c r="Q93" i="87"/>
  <c r="P93" i="87"/>
  <c r="O93" i="87"/>
  <c r="N93" i="87"/>
  <c r="M93" i="87"/>
  <c r="L93" i="87"/>
  <c r="K93" i="87"/>
  <c r="J93" i="87"/>
  <c r="I93" i="87"/>
  <c r="H93" i="87"/>
  <c r="G93" i="87"/>
  <c r="F93" i="87"/>
  <c r="S91" i="87"/>
  <c r="R91" i="87"/>
  <c r="Q91" i="87"/>
  <c r="P91" i="87"/>
  <c r="O91" i="87"/>
  <c r="N91" i="87"/>
  <c r="M91" i="87"/>
  <c r="L91" i="87"/>
  <c r="K91" i="87"/>
  <c r="J91" i="87"/>
  <c r="I91" i="87"/>
  <c r="H91" i="87"/>
  <c r="G91" i="87"/>
  <c r="F91" i="87"/>
  <c r="S89" i="87"/>
  <c r="R89" i="87"/>
  <c r="Q89" i="87"/>
  <c r="P89" i="87"/>
  <c r="O89" i="87"/>
  <c r="N89" i="87"/>
  <c r="M89" i="87"/>
  <c r="L89" i="87"/>
  <c r="K89" i="87"/>
  <c r="J89" i="87"/>
  <c r="I89" i="87"/>
  <c r="H89" i="87"/>
  <c r="G89" i="87"/>
  <c r="F89" i="87"/>
  <c r="S87" i="87"/>
  <c r="R87" i="87"/>
  <c r="Q87" i="87"/>
  <c r="P87" i="87"/>
  <c r="O87" i="87"/>
  <c r="N87" i="87"/>
  <c r="M87" i="87"/>
  <c r="L87" i="87"/>
  <c r="K87" i="87"/>
  <c r="J87" i="87"/>
  <c r="I87" i="87"/>
  <c r="H87" i="87"/>
  <c r="G87" i="87"/>
  <c r="F87" i="87"/>
  <c r="S85" i="87"/>
  <c r="R85" i="87"/>
  <c r="Q85" i="87"/>
  <c r="P85" i="87"/>
  <c r="O85" i="87"/>
  <c r="N85" i="87"/>
  <c r="M85" i="87"/>
  <c r="L85" i="87"/>
  <c r="K85" i="87"/>
  <c r="J85" i="87"/>
  <c r="I85" i="87"/>
  <c r="H85" i="87"/>
  <c r="G85" i="87"/>
  <c r="F85" i="87"/>
  <c r="S83" i="87"/>
  <c r="R83" i="87"/>
  <c r="Q83" i="87"/>
  <c r="P83" i="87"/>
  <c r="O83" i="87"/>
  <c r="N83" i="87"/>
  <c r="M83" i="87"/>
  <c r="L83" i="87"/>
  <c r="K83" i="87"/>
  <c r="J83" i="87"/>
  <c r="I83" i="87"/>
  <c r="H83" i="87"/>
  <c r="G83" i="87"/>
  <c r="F83" i="87"/>
  <c r="S81" i="87"/>
  <c r="R81" i="87"/>
  <c r="Q81" i="87"/>
  <c r="P81" i="87"/>
  <c r="O81" i="87"/>
  <c r="N81" i="87"/>
  <c r="M81" i="87"/>
  <c r="L81" i="87"/>
  <c r="K81" i="87"/>
  <c r="J81" i="87"/>
  <c r="I81" i="87"/>
  <c r="H81" i="87"/>
  <c r="G81" i="87"/>
  <c r="F81" i="87"/>
  <c r="S79" i="87"/>
  <c r="R79" i="87"/>
  <c r="Q79" i="87"/>
  <c r="P79" i="87"/>
  <c r="O79" i="87"/>
  <c r="N79" i="87"/>
  <c r="M79" i="87"/>
  <c r="L79" i="87"/>
  <c r="K79" i="87"/>
  <c r="J79" i="87"/>
  <c r="I79" i="87"/>
  <c r="H79" i="87"/>
  <c r="G79" i="87"/>
  <c r="F79" i="87"/>
  <c r="S77" i="87"/>
  <c r="R77" i="87"/>
  <c r="Q77" i="87"/>
  <c r="P77" i="87"/>
  <c r="O77" i="87"/>
  <c r="N77" i="87"/>
  <c r="M77" i="87"/>
  <c r="L77" i="87"/>
  <c r="K77" i="87"/>
  <c r="J77" i="87"/>
  <c r="I77" i="87"/>
  <c r="H77" i="87"/>
  <c r="G77" i="87"/>
  <c r="F77" i="87"/>
  <c r="S75" i="87"/>
  <c r="R75" i="87"/>
  <c r="Q75" i="87"/>
  <c r="P75" i="87"/>
  <c r="O75" i="87"/>
  <c r="N75" i="87"/>
  <c r="M75" i="87"/>
  <c r="L75" i="87"/>
  <c r="K75" i="87"/>
  <c r="J75" i="87"/>
  <c r="I75" i="87"/>
  <c r="H75" i="87"/>
  <c r="G75" i="87"/>
  <c r="F75" i="87"/>
  <c r="S73" i="87"/>
  <c r="R73" i="87"/>
  <c r="Q73" i="87"/>
  <c r="P73" i="87"/>
  <c r="O73" i="87"/>
  <c r="N73" i="87"/>
  <c r="M73" i="87"/>
  <c r="L73" i="87"/>
  <c r="K73" i="87"/>
  <c r="J73" i="87"/>
  <c r="I73" i="87"/>
  <c r="H73" i="87"/>
  <c r="G73" i="87"/>
  <c r="F73" i="87"/>
  <c r="S71" i="87"/>
  <c r="R71" i="87"/>
  <c r="Q71" i="87"/>
  <c r="P71" i="87"/>
  <c r="O71" i="87"/>
  <c r="N71" i="87"/>
  <c r="M71" i="87"/>
  <c r="L71" i="87"/>
  <c r="K71" i="87"/>
  <c r="J71" i="87"/>
  <c r="I71" i="87"/>
  <c r="H71" i="87"/>
  <c r="G71" i="87"/>
  <c r="F71" i="87"/>
  <c r="S69" i="87"/>
  <c r="R69" i="87"/>
  <c r="Q69" i="87"/>
  <c r="P69" i="87"/>
  <c r="O69" i="87"/>
  <c r="N69" i="87"/>
  <c r="M69" i="87"/>
  <c r="L69" i="87"/>
  <c r="K69" i="87"/>
  <c r="J69" i="87"/>
  <c r="I69" i="87"/>
  <c r="H69" i="87"/>
  <c r="G69" i="87"/>
  <c r="F69" i="87"/>
  <c r="S67" i="87"/>
  <c r="R67" i="87"/>
  <c r="Q67" i="87"/>
  <c r="P67" i="87"/>
  <c r="O67" i="87"/>
  <c r="N67" i="87"/>
  <c r="M67" i="87"/>
  <c r="L67" i="87"/>
  <c r="K67" i="87"/>
  <c r="J67" i="87"/>
  <c r="I67" i="87"/>
  <c r="H67" i="87"/>
  <c r="G67" i="87"/>
  <c r="F67" i="87"/>
  <c r="S65" i="87"/>
  <c r="R65" i="87"/>
  <c r="Q65" i="87"/>
  <c r="P65" i="87"/>
  <c r="O65" i="87"/>
  <c r="N65" i="87"/>
  <c r="M65" i="87"/>
  <c r="L65" i="87"/>
  <c r="K65" i="87"/>
  <c r="J65" i="87"/>
  <c r="I65" i="87"/>
  <c r="H65" i="87"/>
  <c r="G65" i="87"/>
  <c r="F65" i="87"/>
  <c r="S63" i="87"/>
  <c r="R63" i="87"/>
  <c r="Q63" i="87"/>
  <c r="P63" i="87"/>
  <c r="O63" i="87"/>
  <c r="N63" i="87"/>
  <c r="M63" i="87"/>
  <c r="L63" i="87"/>
  <c r="K63" i="87"/>
  <c r="J63" i="87"/>
  <c r="I63" i="87"/>
  <c r="H63" i="87"/>
  <c r="G63" i="87"/>
  <c r="F63" i="87"/>
  <c r="S61" i="87"/>
  <c r="R61" i="87"/>
  <c r="Q61" i="87"/>
  <c r="P61" i="87"/>
  <c r="O61" i="87"/>
  <c r="N61" i="87"/>
  <c r="M61" i="87"/>
  <c r="L61" i="87"/>
  <c r="K61" i="87"/>
  <c r="J61" i="87"/>
  <c r="I61" i="87"/>
  <c r="H61" i="87"/>
  <c r="G61" i="87"/>
  <c r="F61" i="87"/>
  <c r="S59" i="87"/>
  <c r="R59" i="87"/>
  <c r="Q59" i="87"/>
  <c r="P59" i="87"/>
  <c r="O59" i="87"/>
  <c r="N59" i="87"/>
  <c r="M59" i="87"/>
  <c r="L59" i="87"/>
  <c r="K59" i="87"/>
  <c r="J59" i="87"/>
  <c r="I59" i="87"/>
  <c r="H59" i="87"/>
  <c r="G59" i="87"/>
  <c r="F59" i="87"/>
  <c r="S57" i="87"/>
  <c r="R57" i="87"/>
  <c r="Q57" i="87"/>
  <c r="P57" i="87"/>
  <c r="O57" i="87"/>
  <c r="N57" i="87"/>
  <c r="M57" i="87"/>
  <c r="L57" i="87"/>
  <c r="K57" i="87"/>
  <c r="J57" i="87"/>
  <c r="I57" i="87"/>
  <c r="H57" i="87"/>
  <c r="G57" i="87"/>
  <c r="F57" i="87"/>
  <c r="S55" i="87"/>
  <c r="R55" i="87"/>
  <c r="Q55" i="87"/>
  <c r="P55" i="87"/>
  <c r="O55" i="87"/>
  <c r="N55" i="87"/>
  <c r="M55" i="87"/>
  <c r="L55" i="87"/>
  <c r="K55" i="87"/>
  <c r="J55" i="87"/>
  <c r="I55" i="87"/>
  <c r="H55" i="87"/>
  <c r="G55" i="87"/>
  <c r="F55" i="87"/>
  <c r="S53" i="87"/>
  <c r="R53" i="87"/>
  <c r="Q53" i="87"/>
  <c r="P53" i="87"/>
  <c r="O53" i="87"/>
  <c r="N53" i="87"/>
  <c r="M53" i="87"/>
  <c r="L53" i="87"/>
  <c r="K53" i="87"/>
  <c r="J53" i="87"/>
  <c r="I53" i="87"/>
  <c r="H53" i="87"/>
  <c r="G53" i="87"/>
  <c r="F53" i="87"/>
  <c r="W53" i="87" s="1" a="1"/>
  <c r="W53" i="87" s="1"/>
  <c r="S51" i="87"/>
  <c r="R51" i="87"/>
  <c r="Q51" i="87"/>
  <c r="P51" i="87"/>
  <c r="O51" i="87"/>
  <c r="N51" i="87"/>
  <c r="M51" i="87"/>
  <c r="L51" i="87"/>
  <c r="K51" i="87"/>
  <c r="J51" i="87"/>
  <c r="I51" i="87"/>
  <c r="H51" i="87"/>
  <c r="G51" i="87"/>
  <c r="F51" i="87"/>
  <c r="S49" i="87"/>
  <c r="R49" i="87"/>
  <c r="Q49" i="87"/>
  <c r="P49" i="87"/>
  <c r="O49" i="87"/>
  <c r="N49" i="87"/>
  <c r="M49" i="87"/>
  <c r="L49" i="87"/>
  <c r="K49" i="87"/>
  <c r="J49" i="87"/>
  <c r="I49" i="87"/>
  <c r="H49" i="87"/>
  <c r="G49" i="87"/>
  <c r="F49" i="87"/>
  <c r="S47" i="87"/>
  <c r="R47" i="87"/>
  <c r="Q47" i="87"/>
  <c r="P47" i="87"/>
  <c r="O47" i="87"/>
  <c r="N47" i="87"/>
  <c r="M47" i="87"/>
  <c r="L47" i="87"/>
  <c r="K47" i="87"/>
  <c r="J47" i="87"/>
  <c r="I47" i="87"/>
  <c r="H47" i="87"/>
  <c r="G47" i="87"/>
  <c r="F47" i="87"/>
  <c r="S45" i="87"/>
  <c r="R45" i="87"/>
  <c r="Q45" i="87"/>
  <c r="P45" i="87"/>
  <c r="O45" i="87"/>
  <c r="N45" i="87"/>
  <c r="M45" i="87"/>
  <c r="L45" i="87"/>
  <c r="K45" i="87"/>
  <c r="J45" i="87"/>
  <c r="I45" i="87"/>
  <c r="H45" i="87"/>
  <c r="G45" i="87"/>
  <c r="F45" i="87"/>
  <c r="W45" i="87" s="1" a="1"/>
  <c r="W45" i="87" s="1"/>
  <c r="S43" i="87"/>
  <c r="R43" i="87"/>
  <c r="Q43" i="87"/>
  <c r="P43" i="87"/>
  <c r="O43" i="87"/>
  <c r="N43" i="87"/>
  <c r="M43" i="87"/>
  <c r="L43" i="87"/>
  <c r="K43" i="87"/>
  <c r="J43" i="87"/>
  <c r="I43" i="87"/>
  <c r="H43" i="87"/>
  <c r="G43" i="87"/>
  <c r="F43" i="87"/>
  <c r="S41" i="87"/>
  <c r="R41" i="87"/>
  <c r="Q41" i="87"/>
  <c r="P41" i="87"/>
  <c r="O41" i="87"/>
  <c r="N41" i="87"/>
  <c r="M41" i="87"/>
  <c r="L41" i="87"/>
  <c r="K41" i="87"/>
  <c r="J41" i="87"/>
  <c r="I41" i="87"/>
  <c r="H41" i="87"/>
  <c r="G41" i="87"/>
  <c r="F41" i="87"/>
  <c r="S39" i="87"/>
  <c r="R39" i="87"/>
  <c r="Q39" i="87"/>
  <c r="P39" i="87"/>
  <c r="O39" i="87"/>
  <c r="N39" i="87"/>
  <c r="M39" i="87"/>
  <c r="L39" i="87"/>
  <c r="K39" i="87"/>
  <c r="J39" i="87"/>
  <c r="I39" i="87"/>
  <c r="H39" i="87"/>
  <c r="G39" i="87"/>
  <c r="F39" i="87"/>
  <c r="S37" i="87"/>
  <c r="R37" i="87"/>
  <c r="Q37" i="87"/>
  <c r="P37" i="87"/>
  <c r="O37" i="87"/>
  <c r="N37" i="87"/>
  <c r="M37" i="87"/>
  <c r="L37" i="87"/>
  <c r="K37" i="87"/>
  <c r="J37" i="87"/>
  <c r="I37" i="87"/>
  <c r="H37" i="87"/>
  <c r="G37" i="87"/>
  <c r="F37" i="87"/>
  <c r="S35" i="87"/>
  <c r="R35" i="87"/>
  <c r="Q35" i="87"/>
  <c r="P35" i="87"/>
  <c r="O35" i="87"/>
  <c r="N35" i="87"/>
  <c r="M35" i="87"/>
  <c r="L35" i="87"/>
  <c r="K35" i="87"/>
  <c r="J35" i="87"/>
  <c r="I35" i="87"/>
  <c r="H35" i="87"/>
  <c r="G35" i="87"/>
  <c r="F35" i="87"/>
  <c r="S33" i="87"/>
  <c r="R33" i="87"/>
  <c r="Q33" i="87"/>
  <c r="P33" i="87"/>
  <c r="O33" i="87"/>
  <c r="N33" i="87"/>
  <c r="M33" i="87"/>
  <c r="L33" i="87"/>
  <c r="K33" i="87"/>
  <c r="J33" i="87"/>
  <c r="I33" i="87"/>
  <c r="H33" i="87"/>
  <c r="G33" i="87"/>
  <c r="F33" i="87"/>
  <c r="S31" i="87"/>
  <c r="R31" i="87"/>
  <c r="Q31" i="87"/>
  <c r="P31" i="87"/>
  <c r="O31" i="87"/>
  <c r="N31" i="87"/>
  <c r="M31" i="87"/>
  <c r="L31" i="87"/>
  <c r="K31" i="87"/>
  <c r="J31" i="87"/>
  <c r="I31" i="87"/>
  <c r="H31" i="87"/>
  <c r="G31" i="87"/>
  <c r="F31" i="87"/>
  <c r="S27" i="87"/>
  <c r="R27" i="87"/>
  <c r="Q27" i="87"/>
  <c r="P27" i="87"/>
  <c r="O27" i="87"/>
  <c r="N27" i="87"/>
  <c r="M27" i="87"/>
  <c r="L27" i="87"/>
  <c r="K27" i="87"/>
  <c r="J27" i="87"/>
  <c r="I27" i="87"/>
  <c r="H27" i="87"/>
  <c r="G27" i="87"/>
  <c r="F27" i="87"/>
  <c r="S23" i="87"/>
  <c r="R23" i="87"/>
  <c r="Q23" i="87"/>
  <c r="P23" i="87"/>
  <c r="O23" i="87"/>
  <c r="N23" i="87"/>
  <c r="M23" i="87"/>
  <c r="L23" i="87"/>
  <c r="K23" i="87"/>
  <c r="J23" i="87"/>
  <c r="I23" i="87"/>
  <c r="H23" i="87"/>
  <c r="F23" i="87"/>
  <c r="Q104" i="87"/>
  <c r="P104" i="87"/>
  <c r="I104" i="87"/>
  <c r="H104" i="87"/>
  <c r="B12" i="87"/>
  <c r="B14" i="87" s="1"/>
  <c r="B16" i="87" s="1"/>
  <c r="B18" i="87" s="1"/>
  <c r="B20" i="87" s="1"/>
  <c r="B22" i="87" s="1"/>
  <c r="B24" i="87" s="1"/>
  <c r="B26" i="87" s="1"/>
  <c r="B28" i="87" s="1"/>
  <c r="B30" i="87" s="1"/>
  <c r="B32" i="87" s="1"/>
  <c r="B34" i="87" s="1"/>
  <c r="B36" i="87" s="1"/>
  <c r="B38" i="87" s="1"/>
  <c r="B40" i="87" s="1"/>
  <c r="B42" i="87" s="1"/>
  <c r="B44" i="87" s="1"/>
  <c r="B46" i="87" s="1"/>
  <c r="B48" i="87" s="1"/>
  <c r="B50" i="87" s="1"/>
  <c r="B52" i="87" s="1"/>
  <c r="B54" i="87" s="1"/>
  <c r="B56" i="87" s="1"/>
  <c r="B58" i="87" s="1"/>
  <c r="B60" i="87" s="1"/>
  <c r="B62" i="87" s="1"/>
  <c r="B64" i="87" s="1"/>
  <c r="B66" i="87" s="1"/>
  <c r="B68" i="87" s="1"/>
  <c r="B70" i="87" s="1"/>
  <c r="B72" i="87" s="1"/>
  <c r="B74" i="87" s="1"/>
  <c r="B76" i="87" s="1"/>
  <c r="B78" i="87" s="1"/>
  <c r="B80" i="87" s="1"/>
  <c r="B82" i="87" s="1"/>
  <c r="B84" i="87" s="1"/>
  <c r="B86" i="87" s="1"/>
  <c r="B88" i="87" s="1"/>
  <c r="B90" i="87" s="1"/>
  <c r="B92" i="87" s="1"/>
  <c r="B94" i="87" s="1"/>
  <c r="B96" i="87" s="1"/>
  <c r="B98" i="87" s="1"/>
  <c r="G17" i="72"/>
  <c r="G15" i="72"/>
  <c r="G13" i="72"/>
  <c r="G11" i="72"/>
  <c r="D36" i="81"/>
  <c r="D32" i="81"/>
  <c r="D33" i="81"/>
  <c r="D34" i="81"/>
  <c r="D35" i="81"/>
  <c r="D31" i="81"/>
  <c r="J15" i="84"/>
  <c r="I11" i="84"/>
  <c r="H15" i="84"/>
  <c r="G15" i="84"/>
  <c r="F15" i="84"/>
  <c r="H13" i="84"/>
  <c r="G13" i="84"/>
  <c r="F13" i="84"/>
  <c r="H11" i="84"/>
  <c r="G11" i="84"/>
  <c r="F11" i="84"/>
  <c r="H105" i="84"/>
  <c r="H103" i="84" s="1"/>
  <c r="P104" i="84"/>
  <c r="D111" i="84" s="1"/>
  <c r="L104" i="84"/>
  <c r="K104" i="84"/>
  <c r="J104" i="84"/>
  <c r="I104" i="84"/>
  <c r="H104" i="84"/>
  <c r="G104" i="84"/>
  <c r="F104" i="84"/>
  <c r="L101" i="84"/>
  <c r="K101" i="84"/>
  <c r="J101" i="84"/>
  <c r="I101" i="84"/>
  <c r="H101" i="84"/>
  <c r="G101" i="84"/>
  <c r="F101" i="84"/>
  <c r="P99" i="84" a="1"/>
  <c r="P99" i="84" s="1"/>
  <c r="N99" i="84" a="1"/>
  <c r="N99" i="84" s="1"/>
  <c r="Q99" i="84" s="1"/>
  <c r="L99" i="84"/>
  <c r="K99" i="84"/>
  <c r="J99" i="84"/>
  <c r="I99" i="84"/>
  <c r="H99" i="84"/>
  <c r="G99" i="84"/>
  <c r="F99" i="84"/>
  <c r="L97" i="84"/>
  <c r="N97" i="84" s="1" a="1"/>
  <c r="N97" i="84" s="1"/>
  <c r="Q97" i="84" s="1"/>
  <c r="K97" i="84"/>
  <c r="J97" i="84"/>
  <c r="I97" i="84"/>
  <c r="H97" i="84"/>
  <c r="G97" i="84"/>
  <c r="P97" i="84" s="1" a="1"/>
  <c r="P97" i="84" s="1"/>
  <c r="F97" i="84"/>
  <c r="L95" i="84"/>
  <c r="K95" i="84"/>
  <c r="J95" i="84"/>
  <c r="I95" i="84"/>
  <c r="H95" i="84"/>
  <c r="G95" i="84"/>
  <c r="N95" i="84" s="1" a="1"/>
  <c r="N95" i="84" s="1"/>
  <c r="Q95" i="84" s="1"/>
  <c r="F95" i="84"/>
  <c r="L93" i="84"/>
  <c r="K93" i="84"/>
  <c r="J93" i="84"/>
  <c r="I93" i="84"/>
  <c r="H93" i="84"/>
  <c r="G93" i="84"/>
  <c r="F93" i="84"/>
  <c r="P93" i="84" s="1" a="1"/>
  <c r="P93" i="84" s="1"/>
  <c r="L91" i="84"/>
  <c r="K91" i="84"/>
  <c r="J91" i="84"/>
  <c r="I91" i="84"/>
  <c r="H91" i="84"/>
  <c r="G91" i="84"/>
  <c r="F91" i="84"/>
  <c r="P91" i="84" s="1" a="1"/>
  <c r="P91" i="84" s="1"/>
  <c r="L89" i="84"/>
  <c r="K89" i="84"/>
  <c r="J89" i="84"/>
  <c r="I89" i="84"/>
  <c r="H89" i="84"/>
  <c r="G89" i="84"/>
  <c r="F89" i="84"/>
  <c r="N89" i="84" s="1" a="1"/>
  <c r="N89" i="84" s="1"/>
  <c r="Q89" i="84" s="1"/>
  <c r="N87" i="84" a="1"/>
  <c r="N87" i="84" s="1"/>
  <c r="Q87" i="84" s="1"/>
  <c r="L87" i="84"/>
  <c r="K87" i="84"/>
  <c r="J87" i="84"/>
  <c r="I87" i="84"/>
  <c r="H87" i="84"/>
  <c r="G87" i="84"/>
  <c r="F87" i="84"/>
  <c r="P87" i="84" s="1" a="1"/>
  <c r="P87" i="84" s="1"/>
  <c r="L85" i="84"/>
  <c r="K85" i="84"/>
  <c r="J85" i="84"/>
  <c r="I85" i="84"/>
  <c r="H85" i="84"/>
  <c r="G85" i="84"/>
  <c r="F85" i="84"/>
  <c r="P85" i="84" s="1" a="1"/>
  <c r="P85" i="84" s="1"/>
  <c r="L83" i="84"/>
  <c r="K83" i="84"/>
  <c r="J83" i="84"/>
  <c r="I83" i="84"/>
  <c r="H83" i="84"/>
  <c r="G83" i="84"/>
  <c r="P83" i="84" s="1" a="1"/>
  <c r="P83" i="84" s="1"/>
  <c r="F83" i="84"/>
  <c r="L81" i="84"/>
  <c r="N81" i="84" s="1" a="1"/>
  <c r="N81" i="84" s="1"/>
  <c r="Q81" i="84" s="1"/>
  <c r="K81" i="84"/>
  <c r="J81" i="84"/>
  <c r="I81" i="84"/>
  <c r="H81" i="84"/>
  <c r="G81" i="84"/>
  <c r="F81" i="84"/>
  <c r="P81" i="84" s="1" a="1"/>
  <c r="P81" i="84" s="1"/>
  <c r="L79" i="84"/>
  <c r="K79" i="84"/>
  <c r="J79" i="84"/>
  <c r="I79" i="84"/>
  <c r="H79" i="84"/>
  <c r="G79" i="84"/>
  <c r="P79" i="84" s="1" a="1"/>
  <c r="P79" i="84" s="1"/>
  <c r="F79" i="84"/>
  <c r="N79" i="84" s="1" a="1"/>
  <c r="N79" i="84" s="1"/>
  <c r="Q79" i="84" s="1"/>
  <c r="L77" i="84"/>
  <c r="K77" i="84"/>
  <c r="J77" i="84"/>
  <c r="I77" i="84"/>
  <c r="H77" i="84"/>
  <c r="G77" i="84"/>
  <c r="F77" i="84"/>
  <c r="P77" i="84" s="1" a="1"/>
  <c r="P77" i="84" s="1"/>
  <c r="L75" i="84"/>
  <c r="K75" i="84"/>
  <c r="J75" i="84"/>
  <c r="I75" i="84"/>
  <c r="H75" i="84"/>
  <c r="G75" i="84"/>
  <c r="P75" i="84" s="1" a="1"/>
  <c r="P75" i="84" s="1"/>
  <c r="F75" i="84"/>
  <c r="N75" i="84" s="1" a="1"/>
  <c r="N75" i="84" s="1"/>
  <c r="Q75" i="84" s="1"/>
  <c r="L73" i="84"/>
  <c r="K73" i="84"/>
  <c r="J73" i="84"/>
  <c r="I73" i="84"/>
  <c r="H73" i="84"/>
  <c r="G73" i="84"/>
  <c r="F73" i="84"/>
  <c r="N73" i="84" s="1" a="1"/>
  <c r="N73" i="84" s="1"/>
  <c r="Q73" i="84" s="1"/>
  <c r="N71" i="84" a="1"/>
  <c r="N71" i="84" s="1"/>
  <c r="Q71" i="84" s="1"/>
  <c r="L71" i="84"/>
  <c r="K71" i="84"/>
  <c r="J71" i="84"/>
  <c r="I71" i="84"/>
  <c r="H71" i="84"/>
  <c r="G71" i="84"/>
  <c r="F71" i="84"/>
  <c r="P71" i="84" s="1" a="1"/>
  <c r="P71" i="84" s="1"/>
  <c r="L69" i="84"/>
  <c r="K69" i="84"/>
  <c r="J69" i="84"/>
  <c r="I69" i="84"/>
  <c r="H69" i="84"/>
  <c r="G69" i="84"/>
  <c r="P69" i="84" s="1" a="1"/>
  <c r="P69" i="84" s="1"/>
  <c r="F69" i="84"/>
  <c r="N69" i="84" s="1" a="1"/>
  <c r="N69" i="84" s="1"/>
  <c r="Q69" i="84" s="1"/>
  <c r="P67" i="84" a="1"/>
  <c r="P67" i="84" s="1"/>
  <c r="L67" i="84"/>
  <c r="K67" i="84"/>
  <c r="J67" i="84"/>
  <c r="I67" i="84"/>
  <c r="H67" i="84"/>
  <c r="G67" i="84"/>
  <c r="N67" i="84" s="1" a="1"/>
  <c r="N67" i="84" s="1"/>
  <c r="Q67" i="84" s="1"/>
  <c r="F67" i="84"/>
  <c r="L65" i="84"/>
  <c r="K65" i="84"/>
  <c r="J65" i="84"/>
  <c r="N65" i="84" s="1" a="1"/>
  <c r="N65" i="84" s="1"/>
  <c r="Q65" i="84" s="1"/>
  <c r="I65" i="84"/>
  <c r="H65" i="84"/>
  <c r="G65" i="84"/>
  <c r="F65" i="84"/>
  <c r="P65" i="84" s="1" a="1"/>
  <c r="P65" i="84" s="1"/>
  <c r="L63" i="84"/>
  <c r="K63" i="84"/>
  <c r="J63" i="84"/>
  <c r="I63" i="84"/>
  <c r="H63" i="84"/>
  <c r="G63" i="84"/>
  <c r="P63" i="84" s="1" a="1"/>
  <c r="P63" i="84" s="1"/>
  <c r="F63" i="84"/>
  <c r="N63" i="84" s="1" a="1"/>
  <c r="N63" i="84" s="1"/>
  <c r="Q63" i="84" s="1"/>
  <c r="L61" i="84"/>
  <c r="K61" i="84"/>
  <c r="J61" i="84"/>
  <c r="I61" i="84"/>
  <c r="H61" i="84"/>
  <c r="G61" i="84"/>
  <c r="F61" i="84"/>
  <c r="P61" i="84" s="1" a="1"/>
  <c r="P61" i="84" s="1"/>
  <c r="L59" i="84"/>
  <c r="K59" i="84"/>
  <c r="J59" i="84"/>
  <c r="I59" i="84"/>
  <c r="H59" i="84"/>
  <c r="G59" i="84"/>
  <c r="P59" i="84" s="1" a="1"/>
  <c r="P59" i="84" s="1"/>
  <c r="F59" i="84"/>
  <c r="L57" i="84"/>
  <c r="K57" i="84"/>
  <c r="J57" i="84"/>
  <c r="I57" i="84"/>
  <c r="H57" i="84"/>
  <c r="G57" i="84"/>
  <c r="F57" i="84"/>
  <c r="N57" i="84" s="1" a="1"/>
  <c r="N57" i="84" s="1"/>
  <c r="Q57" i="84" s="1"/>
  <c r="N55" i="84" a="1"/>
  <c r="N55" i="84" s="1"/>
  <c r="Q55" i="84" s="1"/>
  <c r="L55" i="84"/>
  <c r="K55" i="84"/>
  <c r="J55" i="84"/>
  <c r="I55" i="84"/>
  <c r="H55" i="84"/>
  <c r="G55" i="84"/>
  <c r="F55" i="84"/>
  <c r="P55" i="84" s="1" a="1"/>
  <c r="P55" i="84" s="1"/>
  <c r="L53" i="84"/>
  <c r="K53" i="84"/>
  <c r="J53" i="84"/>
  <c r="I53" i="84"/>
  <c r="H53" i="84"/>
  <c r="G53" i="84"/>
  <c r="P53" i="84" s="1" a="1"/>
  <c r="P53" i="84" s="1"/>
  <c r="F53" i="84"/>
  <c r="N53" i="84" s="1" a="1"/>
  <c r="N53" i="84" s="1"/>
  <c r="Q53" i="84" s="1"/>
  <c r="L51" i="84"/>
  <c r="K51" i="84"/>
  <c r="J51" i="84"/>
  <c r="I51" i="84"/>
  <c r="H51" i="84"/>
  <c r="G51" i="84"/>
  <c r="P51" i="84" s="1" a="1"/>
  <c r="P51" i="84" s="1"/>
  <c r="F51" i="84"/>
  <c r="L49" i="84"/>
  <c r="K49" i="84"/>
  <c r="J49" i="84"/>
  <c r="N49" i="84" s="1" a="1"/>
  <c r="N49" i="84" s="1"/>
  <c r="Q49" i="84" s="1"/>
  <c r="I49" i="84"/>
  <c r="H49" i="84"/>
  <c r="G49" i="84"/>
  <c r="F49" i="84"/>
  <c r="P49" i="84" s="1" a="1"/>
  <c r="P49" i="84" s="1"/>
  <c r="L47" i="84"/>
  <c r="K47" i="84"/>
  <c r="J47" i="84"/>
  <c r="I47" i="84"/>
  <c r="H47" i="84"/>
  <c r="G47" i="84"/>
  <c r="P47" i="84" s="1" a="1"/>
  <c r="P47" i="84" s="1"/>
  <c r="F47" i="84"/>
  <c r="N47" i="84" s="1" a="1"/>
  <c r="N47" i="84" s="1"/>
  <c r="Q47" i="84" s="1"/>
  <c r="L45" i="84"/>
  <c r="K45" i="84"/>
  <c r="J45" i="84"/>
  <c r="I45" i="84"/>
  <c r="H45" i="84"/>
  <c r="G45" i="84"/>
  <c r="F45" i="84"/>
  <c r="P45" i="84" s="1" a="1"/>
  <c r="P45" i="84" s="1"/>
  <c r="L43" i="84"/>
  <c r="K43" i="84"/>
  <c r="J43" i="84"/>
  <c r="I43" i="84"/>
  <c r="H43" i="84"/>
  <c r="G43" i="84"/>
  <c r="P43" i="84" s="1" a="1"/>
  <c r="P43" i="84" s="1"/>
  <c r="F43" i="84"/>
  <c r="L41" i="84"/>
  <c r="K41" i="84"/>
  <c r="J41" i="84"/>
  <c r="I41" i="84"/>
  <c r="H41" i="84"/>
  <c r="G41" i="84"/>
  <c r="F41" i="84"/>
  <c r="N41" i="84" s="1" a="1"/>
  <c r="N41" i="84" s="1"/>
  <c r="Q41" i="84" s="1"/>
  <c r="N39" i="84" a="1"/>
  <c r="N39" i="84" s="1"/>
  <c r="Q39" i="84" s="1"/>
  <c r="L39" i="84"/>
  <c r="K39" i="84"/>
  <c r="J39" i="84"/>
  <c r="I39" i="84"/>
  <c r="H39" i="84"/>
  <c r="G39" i="84"/>
  <c r="F39" i="84"/>
  <c r="P39" i="84" s="1" a="1"/>
  <c r="P39" i="84" s="1"/>
  <c r="L37" i="84"/>
  <c r="K37" i="84"/>
  <c r="J37" i="84"/>
  <c r="I37" i="84"/>
  <c r="H37" i="84"/>
  <c r="G37" i="84"/>
  <c r="P37" i="84" s="1" a="1"/>
  <c r="P37" i="84" s="1"/>
  <c r="F37" i="84"/>
  <c r="P35" i="84" a="1"/>
  <c r="P35" i="84" s="1"/>
  <c r="L35" i="84"/>
  <c r="K35" i="84"/>
  <c r="J35" i="84"/>
  <c r="I35" i="84"/>
  <c r="H35" i="84"/>
  <c r="G35" i="84"/>
  <c r="N35" i="84" s="1" a="1"/>
  <c r="N35" i="84" s="1"/>
  <c r="Q35" i="84" s="1"/>
  <c r="F35" i="84"/>
  <c r="L33" i="84"/>
  <c r="K33" i="84"/>
  <c r="J33" i="84"/>
  <c r="N33" i="84" s="1" a="1"/>
  <c r="N33" i="84" s="1"/>
  <c r="Q33" i="84" s="1"/>
  <c r="I33" i="84"/>
  <c r="H33" i="84"/>
  <c r="G33" i="84"/>
  <c r="P33" i="84" s="1" a="1"/>
  <c r="P33" i="84" s="1"/>
  <c r="F33" i="84"/>
  <c r="L31" i="84"/>
  <c r="K31" i="84"/>
  <c r="J31" i="84"/>
  <c r="I31" i="84"/>
  <c r="H31" i="84"/>
  <c r="G31" i="84"/>
  <c r="P31" i="84" s="1" a="1"/>
  <c r="P31" i="84" s="1"/>
  <c r="F31" i="84"/>
  <c r="N31" i="84" s="1" a="1"/>
  <c r="N31" i="84" s="1"/>
  <c r="Q31" i="84" s="1"/>
  <c r="L29" i="84"/>
  <c r="K29" i="84"/>
  <c r="J29" i="84"/>
  <c r="I29" i="84"/>
  <c r="H29" i="84"/>
  <c r="G29" i="84"/>
  <c r="F29" i="84"/>
  <c r="P29" i="84" s="1" a="1"/>
  <c r="P29" i="84" s="1"/>
  <c r="L27" i="84"/>
  <c r="K27" i="84"/>
  <c r="J27" i="84"/>
  <c r="I27" i="84"/>
  <c r="H27" i="84"/>
  <c r="G27" i="84"/>
  <c r="F27" i="84"/>
  <c r="P27" i="84" s="1" a="1"/>
  <c r="P27" i="84" s="1"/>
  <c r="L25" i="84"/>
  <c r="K25" i="84"/>
  <c r="J25" i="84"/>
  <c r="I25" i="84"/>
  <c r="H25" i="84"/>
  <c r="G25" i="84"/>
  <c r="F25" i="84"/>
  <c r="N25" i="84" s="1" a="1"/>
  <c r="N25" i="84" s="1"/>
  <c r="Q25" i="84" s="1"/>
  <c r="N23" i="84" a="1"/>
  <c r="N23" i="84" s="1"/>
  <c r="Q23" i="84" s="1"/>
  <c r="L23" i="84"/>
  <c r="K23" i="84"/>
  <c r="J23" i="84"/>
  <c r="I23" i="84"/>
  <c r="H23" i="84"/>
  <c r="G23" i="84"/>
  <c r="F23" i="84"/>
  <c r="P23" i="84" s="1" a="1"/>
  <c r="P23" i="84" s="1"/>
  <c r="L21" i="84"/>
  <c r="K21" i="84"/>
  <c r="J21" i="84"/>
  <c r="I21" i="84"/>
  <c r="H21" i="84"/>
  <c r="G21" i="84"/>
  <c r="P21" i="84" s="1" a="1"/>
  <c r="P21" i="84" s="1"/>
  <c r="F21" i="84"/>
  <c r="L19" i="84"/>
  <c r="K19" i="84"/>
  <c r="J19" i="84"/>
  <c r="I19" i="84"/>
  <c r="H19" i="84"/>
  <c r="G19" i="84"/>
  <c r="G105" i="84" s="1"/>
  <c r="F19" i="84"/>
  <c r="L17" i="84"/>
  <c r="K17" i="84"/>
  <c r="J17" i="84"/>
  <c r="I17" i="84"/>
  <c r="H17" i="84"/>
  <c r="G17" i="84"/>
  <c r="F17" i="84"/>
  <c r="L15" i="84"/>
  <c r="K15" i="84"/>
  <c r="I15" i="84"/>
  <c r="L13" i="84"/>
  <c r="K13" i="84"/>
  <c r="J13" i="84"/>
  <c r="I13" i="84"/>
  <c r="B12" i="84"/>
  <c r="B14" i="84" s="1"/>
  <c r="B16" i="84" s="1"/>
  <c r="B20" i="84" s="1"/>
  <c r="B22" i="84" s="1"/>
  <c r="B24" i="84" s="1"/>
  <c r="B26" i="84" s="1"/>
  <c r="B28" i="84" s="1"/>
  <c r="B30" i="84" s="1"/>
  <c r="B32" i="84" s="1"/>
  <c r="B34" i="84" s="1"/>
  <c r="B36" i="84" s="1"/>
  <c r="B38" i="84" s="1"/>
  <c r="B40" i="84" s="1"/>
  <c r="B42" i="84" s="1"/>
  <c r="B44" i="84" s="1"/>
  <c r="B46" i="84" s="1"/>
  <c r="B48" i="84" s="1"/>
  <c r="B50" i="84" s="1"/>
  <c r="B52" i="84" s="1"/>
  <c r="B54" i="84" s="1"/>
  <c r="B56" i="84" s="1"/>
  <c r="B58" i="84" s="1"/>
  <c r="B60" i="84" s="1"/>
  <c r="B62" i="84" s="1"/>
  <c r="B64" i="84" s="1"/>
  <c r="B66" i="84" s="1"/>
  <c r="B68" i="84" s="1"/>
  <c r="B70" i="84" s="1"/>
  <c r="B72" i="84" s="1"/>
  <c r="B74" i="84" s="1"/>
  <c r="B76" i="84" s="1"/>
  <c r="B78" i="84" s="1"/>
  <c r="B80" i="84" s="1"/>
  <c r="B82" i="84" s="1"/>
  <c r="B84" i="84" s="1"/>
  <c r="B86" i="84" s="1"/>
  <c r="B88" i="84" s="1"/>
  <c r="B90" i="84" s="1"/>
  <c r="B92" i="84" s="1"/>
  <c r="B94" i="84" s="1"/>
  <c r="B96" i="84" s="1"/>
  <c r="B98" i="84" s="1"/>
  <c r="L11" i="84"/>
  <c r="K11" i="84"/>
  <c r="J11" i="84"/>
  <c r="W37" i="87" l="1" a="1"/>
  <c r="W37" i="87" s="1"/>
  <c r="W51" i="87" a="1"/>
  <c r="W51" i="87" s="1"/>
  <c r="U35" i="87" a="1"/>
  <c r="U35" i="87" s="1"/>
  <c r="X35" i="87" s="1"/>
  <c r="W41" i="87" a="1"/>
  <c r="W41" i="87" s="1"/>
  <c r="W31" i="87" a="1"/>
  <c r="W31" i="87" s="1"/>
  <c r="W21" i="87" a="1"/>
  <c r="W21" i="87" s="1"/>
  <c r="U23" i="87" a="1"/>
  <c r="U23" i="87" s="1"/>
  <c r="X23" i="87" s="1"/>
  <c r="W25" i="87" a="1"/>
  <c r="W25" i="87" s="1"/>
  <c r="W23" i="87" a="1"/>
  <c r="W23" i="87" s="1"/>
  <c r="U21" i="87" a="1"/>
  <c r="U21" i="87" s="1"/>
  <c r="X21" i="87" s="1"/>
  <c r="U19" i="87" a="1"/>
  <c r="U19" i="87" s="1"/>
  <c r="X19" i="87" s="1"/>
  <c r="D111" i="87" s="1"/>
  <c r="W17" i="87" a="1"/>
  <c r="W17" i="87" s="1"/>
  <c r="U17" i="87" a="1"/>
  <c r="U17" i="87" s="1"/>
  <c r="X17" i="87" s="1"/>
  <c r="K104" i="87"/>
  <c r="S104" i="87"/>
  <c r="W15" i="87" a="1"/>
  <c r="W15" i="87" s="1"/>
  <c r="U13" i="87" a="1"/>
  <c r="U13" i="87" s="1"/>
  <c r="X13" i="87" s="1"/>
  <c r="L104" i="87"/>
  <c r="M104" i="87"/>
  <c r="U11" i="87" a="1"/>
  <c r="U11" i="87" s="1"/>
  <c r="X11" i="87" s="1"/>
  <c r="W13" i="87" a="1"/>
  <c r="W13" i="87" s="1"/>
  <c r="K105" i="87"/>
  <c r="S105" i="87"/>
  <c r="W11" i="87" a="1"/>
  <c r="W11" i="87" s="1"/>
  <c r="U25" i="87" a="1"/>
  <c r="U25" i="87" s="1"/>
  <c r="X25" i="87" s="1"/>
  <c r="M105" i="87"/>
  <c r="U49" i="87" a="1"/>
  <c r="U49" i="87" s="1"/>
  <c r="X49" i="87" s="1"/>
  <c r="W55" i="87" a="1"/>
  <c r="W55" i="87" s="1"/>
  <c r="W59" i="87" a="1"/>
  <c r="W59" i="87" s="1"/>
  <c r="U63" i="87" a="1"/>
  <c r="U63" i="87" s="1"/>
  <c r="X63" i="87" s="1"/>
  <c r="W67" i="87" a="1"/>
  <c r="W67" i="87" s="1"/>
  <c r="U71" i="87" a="1"/>
  <c r="U71" i="87" s="1"/>
  <c r="X71" i="87" s="1"/>
  <c r="W75" i="87" a="1"/>
  <c r="W75" i="87" s="1"/>
  <c r="U79" i="87" a="1"/>
  <c r="U79" i="87" s="1"/>
  <c r="X79" i="87" s="1"/>
  <c r="W83" i="87" a="1"/>
  <c r="W83" i="87" s="1"/>
  <c r="U87" i="87" a="1"/>
  <c r="U87" i="87" s="1"/>
  <c r="X87" i="87" s="1"/>
  <c r="W91" i="87" a="1"/>
  <c r="W91" i="87" s="1"/>
  <c r="U95" i="87" a="1"/>
  <c r="U95" i="87" s="1"/>
  <c r="X95" i="87" s="1"/>
  <c r="W99" i="87" a="1"/>
  <c r="W99" i="87" s="1"/>
  <c r="F105" i="87"/>
  <c r="F103" i="87" s="1"/>
  <c r="N105" i="87"/>
  <c r="N103" i="87" s="1"/>
  <c r="U37" i="87" a="1"/>
  <c r="U37" i="87" s="1"/>
  <c r="X37" i="87" s="1"/>
  <c r="U43" i="87" a="1"/>
  <c r="U43" i="87" s="1"/>
  <c r="X43" i="87" s="1"/>
  <c r="G105" i="87"/>
  <c r="G103" i="87" s="1"/>
  <c r="O105" i="87"/>
  <c r="O103" i="87" s="1"/>
  <c r="W27" i="87" a="1"/>
  <c r="W27" i="87" s="1"/>
  <c r="U57" i="87" a="1"/>
  <c r="U57" i="87" s="1"/>
  <c r="X57" i="87" s="1"/>
  <c r="U65" i="87" a="1"/>
  <c r="U65" i="87" s="1"/>
  <c r="X65" i="87" s="1"/>
  <c r="U73" i="87" a="1"/>
  <c r="U73" i="87" s="1"/>
  <c r="X73" i="87" s="1"/>
  <c r="U81" i="87" a="1"/>
  <c r="U81" i="87" s="1"/>
  <c r="X81" i="87" s="1"/>
  <c r="U89" i="87" a="1"/>
  <c r="U89" i="87" s="1"/>
  <c r="X89" i="87" s="1"/>
  <c r="U97" i="87" a="1"/>
  <c r="U97" i="87" s="1"/>
  <c r="X97" i="87" s="1"/>
  <c r="H105" i="87"/>
  <c r="H103" i="87" s="1"/>
  <c r="P105" i="87"/>
  <c r="P103" i="87" s="1"/>
  <c r="U31" i="87" a="1"/>
  <c r="U31" i="87" s="1"/>
  <c r="X31" i="87" s="1"/>
  <c r="W35" i="87" a="1"/>
  <c r="W35" i="87" s="1"/>
  <c r="U45" i="87" a="1"/>
  <c r="U45" i="87" s="1"/>
  <c r="X45" i="87" s="1"/>
  <c r="U51" i="87" a="1"/>
  <c r="U51" i="87" s="1"/>
  <c r="X51" i="87" s="1"/>
  <c r="I105" i="87"/>
  <c r="I103" i="87" s="1"/>
  <c r="Q105" i="87"/>
  <c r="Q103" i="87" s="1"/>
  <c r="U39" i="87" a="1"/>
  <c r="U39" i="87" s="1"/>
  <c r="X39" i="87" s="1"/>
  <c r="U59" i="87" a="1"/>
  <c r="U59" i="87" s="1"/>
  <c r="X59" i="87" s="1"/>
  <c r="W63" i="87" a="1"/>
  <c r="W63" i="87" s="1"/>
  <c r="U67" i="87" a="1"/>
  <c r="U67" i="87" s="1"/>
  <c r="X67" i="87" s="1"/>
  <c r="W71" i="87" a="1"/>
  <c r="W71" i="87" s="1"/>
  <c r="U75" i="87" a="1"/>
  <c r="U75" i="87" s="1"/>
  <c r="X75" i="87" s="1"/>
  <c r="W79" i="87" a="1"/>
  <c r="W79" i="87" s="1"/>
  <c r="U83" i="87" a="1"/>
  <c r="U83" i="87" s="1"/>
  <c r="X83" i="87" s="1"/>
  <c r="W87" i="87" a="1"/>
  <c r="W87" i="87" s="1"/>
  <c r="U91" i="87" a="1"/>
  <c r="U91" i="87" s="1"/>
  <c r="X91" i="87" s="1"/>
  <c r="W95" i="87" a="1"/>
  <c r="W95" i="87" s="1"/>
  <c r="U99" i="87" a="1"/>
  <c r="U99" i="87" s="1"/>
  <c r="X99" i="87" s="1"/>
  <c r="U29" i="87" a="1"/>
  <c r="U29" i="87" s="1"/>
  <c r="X29" i="87" s="1"/>
  <c r="J105" i="87"/>
  <c r="J103" i="87" s="1"/>
  <c r="R105" i="87"/>
  <c r="R103" i="87" s="1"/>
  <c r="U33" i="87" a="1"/>
  <c r="U33" i="87" s="1"/>
  <c r="X33" i="87" s="1"/>
  <c r="W43" i="87" a="1"/>
  <c r="W43" i="87" s="1"/>
  <c r="U53" i="87" a="1"/>
  <c r="U53" i="87" s="1"/>
  <c r="X53" i="87" s="1"/>
  <c r="U27" i="87" a="1"/>
  <c r="U27" i="87" s="1"/>
  <c r="X27" i="87" s="1"/>
  <c r="W29" i="87" a="1"/>
  <c r="W29" i="87" s="1"/>
  <c r="U41" i="87" a="1"/>
  <c r="U41" i="87" s="1"/>
  <c r="X41" i="87" s="1"/>
  <c r="W47" i="87" a="1"/>
  <c r="W47" i="87" s="1"/>
  <c r="W49" i="87" a="1"/>
  <c r="W49" i="87" s="1"/>
  <c r="W61" i="87" a="1"/>
  <c r="W61" i="87" s="1"/>
  <c r="U69" i="87" a="1"/>
  <c r="U69" i="87" s="1"/>
  <c r="X69" i="87" s="1"/>
  <c r="U77" i="87" a="1"/>
  <c r="U77" i="87" s="1"/>
  <c r="X77" i="87" s="1"/>
  <c r="U85" i="87" a="1"/>
  <c r="U85" i="87" s="1"/>
  <c r="X85" i="87" s="1"/>
  <c r="U93" i="87" a="1"/>
  <c r="U93" i="87" s="1"/>
  <c r="X93" i="87" s="1"/>
  <c r="W19" i="87" a="1"/>
  <c r="W19" i="87" s="1"/>
  <c r="U61" i="87" a="1"/>
  <c r="U61" i="87" s="1"/>
  <c r="X61" i="87" s="1"/>
  <c r="W57" i="87" a="1"/>
  <c r="W57" i="87" s="1"/>
  <c r="W65" i="87" a="1"/>
  <c r="W65" i="87" s="1"/>
  <c r="W69" i="87" a="1"/>
  <c r="W69" i="87" s="1"/>
  <c r="W73" i="87" a="1"/>
  <c r="W73" i="87" s="1"/>
  <c r="W77" i="87" a="1"/>
  <c r="W77" i="87" s="1"/>
  <c r="W81" i="87" a="1"/>
  <c r="W81" i="87" s="1"/>
  <c r="W85" i="87" a="1"/>
  <c r="W85" i="87" s="1"/>
  <c r="W89" i="87" a="1"/>
  <c r="W89" i="87" s="1"/>
  <c r="W93" i="87" a="1"/>
  <c r="W93" i="87" s="1"/>
  <c r="W97" i="87" a="1"/>
  <c r="W97" i="87" s="1"/>
  <c r="L105" i="87"/>
  <c r="U55" i="87" a="1"/>
  <c r="U55" i="87" s="1"/>
  <c r="X55" i="87" s="1"/>
  <c r="W33" i="87" a="1"/>
  <c r="W33" i="87" s="1"/>
  <c r="U47" i="87" a="1"/>
  <c r="U47" i="87" s="1"/>
  <c r="X47" i="87" s="1"/>
  <c r="W39" i="87" a="1"/>
  <c r="W39" i="87" s="1"/>
  <c r="P11" i="84" a="1"/>
  <c r="P11" i="84" s="1"/>
  <c r="L105" i="84"/>
  <c r="L103" i="84" s="1"/>
  <c r="K105" i="84"/>
  <c r="K103" i="84" s="1"/>
  <c r="P15" i="84" a="1"/>
  <c r="P15" i="84" s="1"/>
  <c r="J105" i="84"/>
  <c r="J103" i="84" s="1"/>
  <c r="P13" i="84" a="1"/>
  <c r="P13" i="84" s="1"/>
  <c r="I105" i="84"/>
  <c r="I103" i="84" s="1"/>
  <c r="P19" i="84" a="1"/>
  <c r="P19" i="84" s="1"/>
  <c r="G103" i="84"/>
  <c r="P17" i="84" a="1"/>
  <c r="P17" i="84" s="1"/>
  <c r="N15" i="84" a="1"/>
  <c r="N15" i="84" s="1"/>
  <c r="Q15" i="84" s="1"/>
  <c r="N17" i="84" a="1"/>
  <c r="N17" i="84" s="1"/>
  <c r="Q17" i="84" s="1"/>
  <c r="N19" i="84" a="1"/>
  <c r="N19" i="84" s="1"/>
  <c r="Q19" i="84" s="1"/>
  <c r="N51" i="84" a="1"/>
  <c r="N51" i="84" s="1"/>
  <c r="Q51" i="84" s="1"/>
  <c r="N83" i="84" a="1"/>
  <c r="N83" i="84" s="1"/>
  <c r="Q83" i="84" s="1"/>
  <c r="P95" i="84" a="1"/>
  <c r="P95" i="84" s="1"/>
  <c r="N13" i="84" a="1"/>
  <c r="N13" i="84" s="1"/>
  <c r="Q13" i="84" s="1"/>
  <c r="P25" i="84" a="1"/>
  <c r="P25" i="84" s="1"/>
  <c r="N29" i="84" a="1"/>
  <c r="N29" i="84" s="1"/>
  <c r="Q29" i="84" s="1"/>
  <c r="P41" i="84" a="1"/>
  <c r="P41" i="84" s="1"/>
  <c r="N45" i="84" a="1"/>
  <c r="N45" i="84" s="1"/>
  <c r="Q45" i="84" s="1"/>
  <c r="P57" i="84" a="1"/>
  <c r="P57" i="84" s="1"/>
  <c r="N61" i="84" a="1"/>
  <c r="N61" i="84" s="1"/>
  <c r="Q61" i="84" s="1"/>
  <c r="P73" i="84" a="1"/>
  <c r="P73" i="84" s="1"/>
  <c r="N77" i="84" a="1"/>
  <c r="N77" i="84" s="1"/>
  <c r="Q77" i="84" s="1"/>
  <c r="P89" i="84" a="1"/>
  <c r="P89" i="84" s="1"/>
  <c r="N93" i="84" a="1"/>
  <c r="N93" i="84" s="1"/>
  <c r="Q93" i="84" s="1"/>
  <c r="N11" i="84" a="1"/>
  <c r="N11" i="84" s="1"/>
  <c r="Q11" i="84" s="1"/>
  <c r="N27" i="84" a="1"/>
  <c r="N27" i="84" s="1"/>
  <c r="Q27" i="84" s="1"/>
  <c r="N43" i="84" a="1"/>
  <c r="N43" i="84" s="1"/>
  <c r="Q43" i="84" s="1"/>
  <c r="N59" i="84" a="1"/>
  <c r="N59" i="84" s="1"/>
  <c r="Q59" i="84" s="1"/>
  <c r="N91" i="84" a="1"/>
  <c r="N91" i="84" s="1"/>
  <c r="Q91" i="84" s="1"/>
  <c r="F105" i="84"/>
  <c r="F103" i="84" s="1"/>
  <c r="N21" i="84" a="1"/>
  <c r="N21" i="84" s="1"/>
  <c r="Q21" i="84" s="1"/>
  <c r="N37" i="84" a="1"/>
  <c r="N37" i="84" s="1"/>
  <c r="Q37" i="84" s="1"/>
  <c r="N85" i="84" a="1"/>
  <c r="N85" i="84" s="1"/>
  <c r="Q85" i="84" s="1"/>
  <c r="L103" i="87" l="1"/>
  <c r="M103" i="87"/>
  <c r="K103" i="87"/>
  <c r="S103" i="87"/>
  <c r="W105" i="87"/>
  <c r="D110" i="87" s="1"/>
  <c r="P105" i="84"/>
  <c r="W103" i="87" l="1"/>
  <c r="D107" i="87" s="1"/>
  <c r="D112" i="87" s="1"/>
  <c r="D108" i="87"/>
  <c r="D110" i="84"/>
  <c r="D108" i="84"/>
  <c r="P103" i="84"/>
  <c r="D107" i="84" s="1"/>
  <c r="D112" i="84" l="1"/>
  <c r="Z10" i="51" l="1"/>
  <c r="Z11" i="51"/>
  <c r="Z12" i="51"/>
  <c r="Z13" i="51"/>
  <c r="W7" i="49" l="1"/>
  <c r="W8" i="49"/>
  <c r="M7" i="49"/>
  <c r="Z8" i="51"/>
  <c r="J7" i="49"/>
  <c r="V32" i="81" l="1"/>
  <c r="S32" i="81"/>
  <c r="D47" i="81"/>
  <c r="M33" i="81"/>
  <c r="K32" i="81"/>
  <c r="K33" i="81"/>
  <c r="K34" i="81"/>
  <c r="K35" i="81"/>
  <c r="K36" i="81"/>
  <c r="K31" i="81"/>
  <c r="I33" i="81"/>
  <c r="D17" i="42"/>
  <c r="V33" i="81" l="1"/>
  <c r="R33" i="81"/>
  <c r="S33" i="81" s="1"/>
  <c r="D111" i="74"/>
  <c r="D110" i="74"/>
  <c r="D112" i="74" s="1"/>
  <c r="D108" i="74"/>
  <c r="D107" i="74"/>
  <c r="F43" i="81" l="1"/>
  <c r="B43" i="81"/>
  <c r="O29" i="81"/>
  <c r="K29" i="81"/>
  <c r="B29" i="81"/>
  <c r="V37" i="81" l="1"/>
  <c r="L101" i="75" l="1"/>
  <c r="K101" i="75"/>
  <c r="J101" i="75"/>
  <c r="I101" i="75"/>
  <c r="H101" i="75"/>
  <c r="G101" i="75"/>
  <c r="F101" i="75"/>
  <c r="L99" i="75"/>
  <c r="K99" i="75"/>
  <c r="J99" i="75"/>
  <c r="I99" i="75"/>
  <c r="H99" i="75"/>
  <c r="G99" i="75"/>
  <c r="F99" i="75"/>
  <c r="L97" i="75"/>
  <c r="K97" i="75"/>
  <c r="J97" i="75"/>
  <c r="I97" i="75"/>
  <c r="H97" i="75"/>
  <c r="G97" i="75"/>
  <c r="F97" i="75"/>
  <c r="L95" i="75"/>
  <c r="K95" i="75"/>
  <c r="J95" i="75"/>
  <c r="I95" i="75"/>
  <c r="H95" i="75"/>
  <c r="G95" i="75"/>
  <c r="N95" i="75" s="1" a="1"/>
  <c r="N95" i="75" s="1"/>
  <c r="Q95" i="75" s="1"/>
  <c r="F95" i="75"/>
  <c r="L93" i="75"/>
  <c r="K93" i="75"/>
  <c r="J93" i="75"/>
  <c r="I93" i="75"/>
  <c r="H93" i="75"/>
  <c r="G93" i="75"/>
  <c r="F93" i="75"/>
  <c r="L91" i="75"/>
  <c r="K91" i="75"/>
  <c r="J91" i="75"/>
  <c r="I91" i="75"/>
  <c r="H91" i="75"/>
  <c r="G91" i="75"/>
  <c r="F91" i="75"/>
  <c r="L89" i="75"/>
  <c r="K89" i="75"/>
  <c r="J89" i="75"/>
  <c r="I89" i="75"/>
  <c r="H89" i="75"/>
  <c r="G89" i="75"/>
  <c r="F89" i="75"/>
  <c r="N87" i="75" a="1"/>
  <c r="N87" i="75" s="1"/>
  <c r="Q87" i="75" s="1"/>
  <c r="L87" i="75"/>
  <c r="K87" i="75"/>
  <c r="J87" i="75"/>
  <c r="I87" i="75"/>
  <c r="H87" i="75"/>
  <c r="G87" i="75"/>
  <c r="F87" i="75"/>
  <c r="P87" i="75" s="1" a="1"/>
  <c r="P87" i="75" s="1"/>
  <c r="L85" i="75"/>
  <c r="K85" i="75"/>
  <c r="J85" i="75"/>
  <c r="I85" i="75"/>
  <c r="H85" i="75"/>
  <c r="G85" i="75"/>
  <c r="F85" i="75"/>
  <c r="L83" i="75"/>
  <c r="K83" i="75"/>
  <c r="J83" i="75"/>
  <c r="I83" i="75"/>
  <c r="H83" i="75"/>
  <c r="G83" i="75"/>
  <c r="F83" i="75"/>
  <c r="L81" i="75"/>
  <c r="K81" i="75"/>
  <c r="J81" i="75"/>
  <c r="I81" i="75"/>
  <c r="H81" i="75"/>
  <c r="G81" i="75"/>
  <c r="F81" i="75"/>
  <c r="P79" i="75" a="1"/>
  <c r="P79" i="75" s="1"/>
  <c r="N79" i="75" a="1"/>
  <c r="N79" i="75" s="1"/>
  <c r="Q79" i="75" s="1"/>
  <c r="L79" i="75"/>
  <c r="K79" i="75"/>
  <c r="J79" i="75"/>
  <c r="I79" i="75"/>
  <c r="H79" i="75"/>
  <c r="G79" i="75"/>
  <c r="F79" i="75"/>
  <c r="L77" i="75"/>
  <c r="K77" i="75"/>
  <c r="J77" i="75"/>
  <c r="I77" i="75"/>
  <c r="H77" i="75"/>
  <c r="G77" i="75"/>
  <c r="P77" i="75" s="1" a="1"/>
  <c r="P77" i="75" s="1"/>
  <c r="F77" i="75"/>
  <c r="L75" i="75"/>
  <c r="K75" i="75"/>
  <c r="J75" i="75"/>
  <c r="I75" i="75"/>
  <c r="H75" i="75"/>
  <c r="G75" i="75"/>
  <c r="F75" i="75"/>
  <c r="N75" i="75" s="1" a="1"/>
  <c r="N75" i="75" s="1"/>
  <c r="Q75" i="75" s="1"/>
  <c r="L73" i="75"/>
  <c r="K73" i="75"/>
  <c r="J73" i="75"/>
  <c r="I73" i="75"/>
  <c r="H73" i="75"/>
  <c r="G73" i="75"/>
  <c r="F73" i="75"/>
  <c r="L71" i="75"/>
  <c r="K71" i="75"/>
  <c r="J71" i="75"/>
  <c r="I71" i="75"/>
  <c r="H71" i="75"/>
  <c r="G71" i="75"/>
  <c r="F71" i="75"/>
  <c r="N71" i="75" s="1" a="1"/>
  <c r="N71" i="75" s="1"/>
  <c r="Q71" i="75" s="1"/>
  <c r="L69" i="75"/>
  <c r="K69" i="75"/>
  <c r="J69" i="75"/>
  <c r="I69" i="75"/>
  <c r="H69" i="75"/>
  <c r="G69" i="75"/>
  <c r="F69" i="75"/>
  <c r="L67" i="75"/>
  <c r="K67" i="75"/>
  <c r="J67" i="75"/>
  <c r="I67" i="75"/>
  <c r="H67" i="75"/>
  <c r="G67" i="75"/>
  <c r="P67" i="75" s="1" a="1"/>
  <c r="P67" i="75" s="1"/>
  <c r="F67" i="75"/>
  <c r="N67" i="75" s="1" a="1"/>
  <c r="N67" i="75" s="1"/>
  <c r="Q67" i="75" s="1"/>
  <c r="L65" i="75"/>
  <c r="K65" i="75"/>
  <c r="N65" i="75" s="1" a="1"/>
  <c r="N65" i="75" s="1"/>
  <c r="Q65" i="75" s="1"/>
  <c r="J65" i="75"/>
  <c r="I65" i="75"/>
  <c r="H65" i="75"/>
  <c r="G65" i="75"/>
  <c r="F65" i="75"/>
  <c r="L63" i="75"/>
  <c r="K63" i="75"/>
  <c r="J63" i="75"/>
  <c r="I63" i="75"/>
  <c r="H63" i="75"/>
  <c r="G63" i="75"/>
  <c r="F63" i="75"/>
  <c r="L61" i="75"/>
  <c r="N61" i="75" s="1" a="1"/>
  <c r="N61" i="75" s="1"/>
  <c r="Q61" i="75" s="1"/>
  <c r="K61" i="75"/>
  <c r="J61" i="75"/>
  <c r="I61" i="75"/>
  <c r="H61" i="75"/>
  <c r="G61" i="75"/>
  <c r="F61" i="75"/>
  <c r="Q59" i="75"/>
  <c r="L59" i="75"/>
  <c r="K59" i="75"/>
  <c r="J59" i="75"/>
  <c r="I59" i="75"/>
  <c r="N59" i="75" s="1" a="1"/>
  <c r="N59" i="75" s="1"/>
  <c r="H59" i="75"/>
  <c r="G59" i="75"/>
  <c r="P59" i="75" s="1" a="1"/>
  <c r="P59" i="75" s="1"/>
  <c r="F59" i="75"/>
  <c r="L57" i="75"/>
  <c r="K57" i="75"/>
  <c r="J57" i="75"/>
  <c r="I57" i="75"/>
  <c r="H57" i="75"/>
  <c r="G57" i="75"/>
  <c r="F57" i="75"/>
  <c r="L55" i="75"/>
  <c r="K55" i="75"/>
  <c r="J55" i="75"/>
  <c r="I55" i="75"/>
  <c r="H55" i="75"/>
  <c r="N55" i="75" s="1" a="1"/>
  <c r="N55" i="75" s="1"/>
  <c r="Q55" i="75" s="1"/>
  <c r="G55" i="75"/>
  <c r="F55" i="75"/>
  <c r="L53" i="75"/>
  <c r="N53" i="75" s="1" a="1"/>
  <c r="N53" i="75" s="1"/>
  <c r="Q53" i="75" s="1"/>
  <c r="K53" i="75"/>
  <c r="J53" i="75"/>
  <c r="I53" i="75"/>
  <c r="H53" i="75"/>
  <c r="G53" i="75"/>
  <c r="F53" i="75"/>
  <c r="L51" i="75"/>
  <c r="K51" i="75"/>
  <c r="J51" i="75"/>
  <c r="I51" i="75"/>
  <c r="H51" i="75"/>
  <c r="G51" i="75"/>
  <c r="F51" i="75"/>
  <c r="L49" i="75"/>
  <c r="K49" i="75"/>
  <c r="J49" i="75"/>
  <c r="I49" i="75"/>
  <c r="H49" i="75"/>
  <c r="G49" i="75"/>
  <c r="F49" i="75"/>
  <c r="P49" i="75" s="1" a="1"/>
  <c r="P49" i="75" s="1"/>
  <c r="L47" i="75"/>
  <c r="K47" i="75"/>
  <c r="J47" i="75"/>
  <c r="I47" i="75"/>
  <c r="H47" i="75"/>
  <c r="G47" i="75"/>
  <c r="F47" i="75"/>
  <c r="L45" i="75"/>
  <c r="K45" i="75"/>
  <c r="J45" i="75"/>
  <c r="I45" i="75"/>
  <c r="H45" i="75"/>
  <c r="G45" i="75"/>
  <c r="F45" i="75"/>
  <c r="L43" i="75"/>
  <c r="K43" i="75"/>
  <c r="J43" i="75"/>
  <c r="I43" i="75"/>
  <c r="H43" i="75"/>
  <c r="G43" i="75"/>
  <c r="F43" i="75"/>
  <c r="N43" i="75" s="1" a="1"/>
  <c r="N43" i="75" s="1"/>
  <c r="Q43" i="75" s="1"/>
  <c r="L41" i="75"/>
  <c r="K41" i="75"/>
  <c r="J41" i="75"/>
  <c r="I41" i="75"/>
  <c r="H41" i="75"/>
  <c r="G41" i="75"/>
  <c r="P41" i="75" s="1" a="1"/>
  <c r="P41" i="75" s="1"/>
  <c r="F41" i="75"/>
  <c r="L39" i="75"/>
  <c r="K39" i="75"/>
  <c r="J39" i="75"/>
  <c r="I39" i="75"/>
  <c r="H39" i="75"/>
  <c r="G39" i="75"/>
  <c r="P39" i="75" s="1" a="1"/>
  <c r="P39" i="75" s="1"/>
  <c r="F39" i="75"/>
  <c r="N39" i="75" s="1" a="1"/>
  <c r="N39" i="75" s="1"/>
  <c r="Q39" i="75" s="1"/>
  <c r="L37" i="75"/>
  <c r="K37" i="75"/>
  <c r="J37" i="75"/>
  <c r="I37" i="75"/>
  <c r="H37" i="75"/>
  <c r="G37" i="75"/>
  <c r="F37" i="75"/>
  <c r="L35" i="75"/>
  <c r="K35" i="75"/>
  <c r="N35" i="75" s="1" a="1"/>
  <c r="N35" i="75" s="1"/>
  <c r="Q35" i="75" s="1"/>
  <c r="J35" i="75"/>
  <c r="I35" i="75"/>
  <c r="H35" i="75"/>
  <c r="G35" i="75"/>
  <c r="P35" i="75" s="1" a="1"/>
  <c r="P35" i="75" s="1"/>
  <c r="F35" i="75"/>
  <c r="L33" i="75"/>
  <c r="K33" i="75"/>
  <c r="J33" i="75"/>
  <c r="I33" i="75"/>
  <c r="H33" i="75"/>
  <c r="G33" i="75"/>
  <c r="P33" i="75" s="1" a="1"/>
  <c r="P33" i="75" s="1"/>
  <c r="F33" i="75"/>
  <c r="L31" i="75"/>
  <c r="K31" i="75"/>
  <c r="J31" i="75"/>
  <c r="I31" i="75"/>
  <c r="H31" i="75"/>
  <c r="G31" i="75"/>
  <c r="F31" i="75"/>
  <c r="L29" i="75"/>
  <c r="K29" i="75"/>
  <c r="J29" i="75"/>
  <c r="I29" i="75"/>
  <c r="H29" i="75"/>
  <c r="G29" i="75"/>
  <c r="F29" i="75"/>
  <c r="N27" i="75" a="1"/>
  <c r="N27" i="75" s="1"/>
  <c r="Q27" i="75" s="1"/>
  <c r="L27" i="75"/>
  <c r="K27" i="75"/>
  <c r="J27" i="75"/>
  <c r="I27" i="75"/>
  <c r="H27" i="75"/>
  <c r="G27" i="75"/>
  <c r="F27" i="75"/>
  <c r="P27" i="75" s="1" a="1"/>
  <c r="P27" i="75" s="1"/>
  <c r="L25" i="75"/>
  <c r="K25" i="75"/>
  <c r="J25" i="75"/>
  <c r="I25" i="75"/>
  <c r="H25" i="75"/>
  <c r="G25" i="75"/>
  <c r="F25" i="75"/>
  <c r="P23" i="75" a="1"/>
  <c r="P23" i="75" s="1"/>
  <c r="N23" i="75" a="1"/>
  <c r="N23" i="75" s="1"/>
  <c r="Q23" i="75" s="1"/>
  <c r="L21" i="75"/>
  <c r="K21" i="75"/>
  <c r="J21" i="75"/>
  <c r="I21" i="75"/>
  <c r="H21" i="75"/>
  <c r="G21" i="75"/>
  <c r="F21" i="75"/>
  <c r="P19" i="75" a="1"/>
  <c r="P19" i="75" s="1"/>
  <c r="L19" i="75"/>
  <c r="K19" i="75"/>
  <c r="J19" i="75"/>
  <c r="I19" i="75"/>
  <c r="H19" i="75"/>
  <c r="H104" i="75" s="1"/>
  <c r="G19" i="75"/>
  <c r="G104" i="75" s="1"/>
  <c r="F19" i="75"/>
  <c r="L17" i="75"/>
  <c r="K17" i="75"/>
  <c r="J17" i="75"/>
  <c r="I17" i="75"/>
  <c r="H17" i="75"/>
  <c r="G17" i="75"/>
  <c r="F17" i="75"/>
  <c r="P17" i="75" s="1" a="1"/>
  <c r="P17" i="75" s="1"/>
  <c r="L15" i="75"/>
  <c r="K15" i="75"/>
  <c r="J15" i="75"/>
  <c r="I15" i="75"/>
  <c r="H15" i="75"/>
  <c r="G15" i="75"/>
  <c r="F15" i="75"/>
  <c r="L13" i="75"/>
  <c r="K13" i="75"/>
  <c r="J13" i="75"/>
  <c r="I13" i="75"/>
  <c r="H13" i="75"/>
  <c r="G13" i="75"/>
  <c r="P13" i="75" s="1" a="1"/>
  <c r="P13" i="75" s="1"/>
  <c r="F13" i="75"/>
  <c r="B12" i="75"/>
  <c r="B14" i="75" s="1"/>
  <c r="B16" i="75" s="1"/>
  <c r="B18" i="75" s="1"/>
  <c r="B20" i="75" s="1"/>
  <c r="B22" i="75" s="1"/>
  <c r="B24" i="75" s="1"/>
  <c r="B26" i="75" s="1"/>
  <c r="B28" i="75" s="1"/>
  <c r="B30" i="75" s="1"/>
  <c r="B32" i="75" s="1"/>
  <c r="B34" i="75" s="1"/>
  <c r="B36" i="75" s="1"/>
  <c r="B38" i="75" s="1"/>
  <c r="B40" i="75" s="1"/>
  <c r="B42" i="75" s="1"/>
  <c r="B44" i="75" s="1"/>
  <c r="B46" i="75" s="1"/>
  <c r="B48" i="75" s="1"/>
  <c r="B50" i="75" s="1"/>
  <c r="B52" i="75" s="1"/>
  <c r="B54" i="75" s="1"/>
  <c r="B56" i="75" s="1"/>
  <c r="B58" i="75" s="1"/>
  <c r="B60" i="75" s="1"/>
  <c r="B62" i="75" s="1"/>
  <c r="B64" i="75" s="1"/>
  <c r="B66" i="75" s="1"/>
  <c r="B68" i="75" s="1"/>
  <c r="B70" i="75" s="1"/>
  <c r="B72" i="75" s="1"/>
  <c r="B74" i="75" s="1"/>
  <c r="B76" i="75" s="1"/>
  <c r="B78" i="75" s="1"/>
  <c r="B80" i="75" s="1"/>
  <c r="B82" i="75" s="1"/>
  <c r="B84" i="75" s="1"/>
  <c r="B86" i="75" s="1"/>
  <c r="B88" i="75" s="1"/>
  <c r="B90" i="75" s="1"/>
  <c r="B92" i="75" s="1"/>
  <c r="B94" i="75" s="1"/>
  <c r="B96" i="75" s="1"/>
  <c r="B98" i="75" s="1"/>
  <c r="L11" i="75"/>
  <c r="K11" i="75"/>
  <c r="J11" i="75"/>
  <c r="I11" i="75"/>
  <c r="H11" i="75"/>
  <c r="G11" i="75"/>
  <c r="F11" i="75"/>
  <c r="Q104" i="74"/>
  <c r="N104" i="74"/>
  <c r="L104" i="74"/>
  <c r="I104" i="74"/>
  <c r="S101" i="74"/>
  <c r="R101" i="74"/>
  <c r="Q101" i="74"/>
  <c r="P101" i="74"/>
  <c r="O101" i="74"/>
  <c r="N101" i="74"/>
  <c r="M101" i="74"/>
  <c r="L101" i="74"/>
  <c r="K101" i="74"/>
  <c r="J101" i="74"/>
  <c r="I101" i="74"/>
  <c r="H101" i="74"/>
  <c r="G101" i="74"/>
  <c r="F101" i="74"/>
  <c r="S99" i="74"/>
  <c r="R99" i="74"/>
  <c r="Q99" i="74"/>
  <c r="P99" i="74"/>
  <c r="O99" i="74"/>
  <c r="N99" i="74"/>
  <c r="M99" i="74"/>
  <c r="W99" i="74" s="1" a="1"/>
  <c r="W99" i="74" s="1"/>
  <c r="L99" i="74"/>
  <c r="K99" i="74"/>
  <c r="J99" i="74"/>
  <c r="I99" i="74"/>
  <c r="H99" i="74"/>
  <c r="G99" i="74"/>
  <c r="F99" i="74"/>
  <c r="S97" i="74"/>
  <c r="R97" i="74"/>
  <c r="Q97" i="74"/>
  <c r="P97" i="74"/>
  <c r="O97" i="74"/>
  <c r="N97" i="74"/>
  <c r="M97" i="74"/>
  <c r="L97" i="74"/>
  <c r="K97" i="74"/>
  <c r="J97" i="74"/>
  <c r="I97" i="74"/>
  <c r="H97" i="74"/>
  <c r="G97" i="74"/>
  <c r="F97" i="74"/>
  <c r="S95" i="74"/>
  <c r="R95" i="74"/>
  <c r="Q95" i="74"/>
  <c r="P95" i="74"/>
  <c r="O95" i="74"/>
  <c r="N95" i="74"/>
  <c r="M95" i="74"/>
  <c r="L95" i="74"/>
  <c r="K95" i="74"/>
  <c r="J95" i="74"/>
  <c r="I95" i="74"/>
  <c r="U95" i="74" s="1" a="1"/>
  <c r="U95" i="74" s="1"/>
  <c r="X95" i="74" s="1"/>
  <c r="H95" i="74"/>
  <c r="G95" i="74"/>
  <c r="F95" i="74"/>
  <c r="S93" i="74"/>
  <c r="R93" i="74"/>
  <c r="Q93" i="74"/>
  <c r="P93" i="74"/>
  <c r="O93" i="74"/>
  <c r="N93" i="74"/>
  <c r="M93" i="74"/>
  <c r="L93" i="74"/>
  <c r="K93" i="74"/>
  <c r="J93" i="74"/>
  <c r="I93" i="74"/>
  <c r="H93" i="74"/>
  <c r="G93" i="74"/>
  <c r="F93" i="74"/>
  <c r="S91" i="74"/>
  <c r="R91" i="74"/>
  <c r="Q91" i="74"/>
  <c r="P91" i="74"/>
  <c r="O91" i="74"/>
  <c r="N91" i="74"/>
  <c r="M91" i="74"/>
  <c r="L91" i="74"/>
  <c r="K91" i="74"/>
  <c r="J91" i="74"/>
  <c r="I91" i="74"/>
  <c r="H91" i="74"/>
  <c r="G91" i="74"/>
  <c r="F91" i="74"/>
  <c r="W91" i="74" s="1" a="1"/>
  <c r="W91" i="74" s="1"/>
  <c r="S89" i="74"/>
  <c r="R89" i="74"/>
  <c r="Q89" i="74"/>
  <c r="P89" i="74"/>
  <c r="O89" i="74"/>
  <c r="N89" i="74"/>
  <c r="M89" i="74"/>
  <c r="L89" i="74"/>
  <c r="K89" i="74"/>
  <c r="J89" i="74"/>
  <c r="I89" i="74"/>
  <c r="H89" i="74"/>
  <c r="U89" i="74" s="1" a="1"/>
  <c r="U89" i="74" s="1"/>
  <c r="X89" i="74" s="1"/>
  <c r="G89" i="74"/>
  <c r="F89" i="74"/>
  <c r="S87" i="74"/>
  <c r="R87" i="74"/>
  <c r="Q87" i="74"/>
  <c r="P87" i="74"/>
  <c r="O87" i="74"/>
  <c r="N87" i="74"/>
  <c r="M87" i="74"/>
  <c r="L87" i="74"/>
  <c r="K87" i="74"/>
  <c r="J87" i="74"/>
  <c r="I87" i="74"/>
  <c r="H87" i="74"/>
  <c r="G87" i="74"/>
  <c r="F87" i="74"/>
  <c r="S85" i="74"/>
  <c r="R85" i="74"/>
  <c r="Q85" i="74"/>
  <c r="P85" i="74"/>
  <c r="O85" i="74"/>
  <c r="N85" i="74"/>
  <c r="M85" i="74"/>
  <c r="L85" i="74"/>
  <c r="K85" i="74"/>
  <c r="J85" i="74"/>
  <c r="I85" i="74"/>
  <c r="H85" i="74"/>
  <c r="G85" i="74"/>
  <c r="F85" i="74"/>
  <c r="S83" i="74"/>
  <c r="R83" i="74"/>
  <c r="Q83" i="74"/>
  <c r="P83" i="74"/>
  <c r="O83" i="74"/>
  <c r="N83" i="74"/>
  <c r="M83" i="74"/>
  <c r="L83" i="74"/>
  <c r="K83" i="74"/>
  <c r="J83" i="74"/>
  <c r="I83" i="74"/>
  <c r="H83" i="74"/>
  <c r="G83" i="74"/>
  <c r="F83" i="74"/>
  <c r="S81" i="74"/>
  <c r="R81" i="74"/>
  <c r="Q81" i="74"/>
  <c r="P81" i="74"/>
  <c r="O81" i="74"/>
  <c r="N81" i="74"/>
  <c r="M81" i="74"/>
  <c r="L81" i="74"/>
  <c r="K81" i="74"/>
  <c r="J81" i="74"/>
  <c r="I81" i="74"/>
  <c r="H81" i="74"/>
  <c r="G81" i="74"/>
  <c r="F81" i="74"/>
  <c r="W81" i="74" s="1" a="1"/>
  <c r="W81" i="74" s="1"/>
  <c r="U79" i="74"/>
  <c r="X79" i="74" s="1"/>
  <c r="S79" i="74"/>
  <c r="R79" i="74"/>
  <c r="Q79" i="74"/>
  <c r="P79" i="74"/>
  <c r="O79" i="74"/>
  <c r="N79" i="74"/>
  <c r="M79" i="74"/>
  <c r="L79" i="74"/>
  <c r="K79" i="74"/>
  <c r="J79" i="74"/>
  <c r="I79" i="74"/>
  <c r="H79" i="74"/>
  <c r="U79" i="74" s="1" a="1"/>
  <c r="G79" i="74"/>
  <c r="F79" i="74"/>
  <c r="W79" i="74" s="1" a="1"/>
  <c r="W79" i="74" s="1"/>
  <c r="S77" i="74"/>
  <c r="R77" i="74"/>
  <c r="Q77" i="74"/>
  <c r="P77" i="74"/>
  <c r="O77" i="74"/>
  <c r="N77" i="74"/>
  <c r="M77" i="74"/>
  <c r="L77" i="74"/>
  <c r="K77" i="74"/>
  <c r="J77" i="74"/>
  <c r="I77" i="74"/>
  <c r="U77" i="74" s="1" a="1"/>
  <c r="U77" i="74" s="1"/>
  <c r="X77" i="74" s="1"/>
  <c r="H77" i="74"/>
  <c r="G77" i="74"/>
  <c r="F77" i="74"/>
  <c r="S75" i="74"/>
  <c r="R75" i="74"/>
  <c r="Q75" i="74"/>
  <c r="P75" i="74"/>
  <c r="O75" i="74"/>
  <c r="N75" i="74"/>
  <c r="M75" i="74"/>
  <c r="L75" i="74"/>
  <c r="K75" i="74"/>
  <c r="J75" i="74"/>
  <c r="I75" i="74"/>
  <c r="H75" i="74"/>
  <c r="U75" i="74" s="1" a="1"/>
  <c r="U75" i="74" s="1"/>
  <c r="X75" i="74" s="1"/>
  <c r="G75" i="74"/>
  <c r="F75" i="74"/>
  <c r="S73" i="74"/>
  <c r="R73" i="74"/>
  <c r="Q73" i="74"/>
  <c r="P73" i="74"/>
  <c r="O73" i="74"/>
  <c r="N73" i="74"/>
  <c r="M73" i="74"/>
  <c r="L73" i="74"/>
  <c r="K73" i="74"/>
  <c r="J73" i="74"/>
  <c r="I73" i="74"/>
  <c r="H73" i="74"/>
  <c r="G73" i="74"/>
  <c r="F73" i="74"/>
  <c r="W73" i="74" s="1" a="1"/>
  <c r="W73" i="74" s="1"/>
  <c r="S71" i="74"/>
  <c r="R71" i="74"/>
  <c r="Q71" i="74"/>
  <c r="P71" i="74"/>
  <c r="O71" i="74"/>
  <c r="N71" i="74"/>
  <c r="M71" i="74"/>
  <c r="L71" i="74"/>
  <c r="K71" i="74"/>
  <c r="J71" i="74"/>
  <c r="I71" i="74"/>
  <c r="H71" i="74"/>
  <c r="G71" i="74"/>
  <c r="F71" i="74"/>
  <c r="S69" i="74"/>
  <c r="R69" i="74"/>
  <c r="Q69" i="74"/>
  <c r="P69" i="74"/>
  <c r="O69" i="74"/>
  <c r="N69" i="74"/>
  <c r="M69" i="74"/>
  <c r="L69" i="74"/>
  <c r="K69" i="74"/>
  <c r="J69" i="74"/>
  <c r="I69" i="74"/>
  <c r="H69" i="74"/>
  <c r="G69" i="74"/>
  <c r="F69" i="74"/>
  <c r="W69" i="74" s="1" a="1"/>
  <c r="W69" i="74" s="1"/>
  <c r="S67" i="74"/>
  <c r="R67" i="74"/>
  <c r="Q67" i="74"/>
  <c r="P67" i="74"/>
  <c r="O67" i="74"/>
  <c r="N67" i="74"/>
  <c r="M67" i="74"/>
  <c r="W67" i="74" s="1" a="1"/>
  <c r="W67" i="74" s="1"/>
  <c r="L67" i="74"/>
  <c r="K67" i="74"/>
  <c r="J67" i="74"/>
  <c r="I67" i="74"/>
  <c r="H67" i="74"/>
  <c r="G67" i="74"/>
  <c r="F67" i="74"/>
  <c r="W65" i="74" a="1"/>
  <c r="W65" i="74" s="1"/>
  <c r="S65" i="74"/>
  <c r="R65" i="74"/>
  <c r="Q65" i="74"/>
  <c r="P65" i="74"/>
  <c r="O65" i="74"/>
  <c r="N65" i="74"/>
  <c r="M65" i="74"/>
  <c r="L65" i="74"/>
  <c r="K65" i="74"/>
  <c r="J65" i="74"/>
  <c r="U65" i="74" s="1" a="1"/>
  <c r="U65" i="74" s="1"/>
  <c r="X65" i="74" s="1"/>
  <c r="I65" i="74"/>
  <c r="H65" i="74"/>
  <c r="G65" i="74"/>
  <c r="F65" i="74"/>
  <c r="S63" i="74"/>
  <c r="R63" i="74"/>
  <c r="Q63" i="74"/>
  <c r="P63" i="74"/>
  <c r="O63" i="74"/>
  <c r="N63" i="74"/>
  <c r="M63" i="74"/>
  <c r="L63" i="74"/>
  <c r="K63" i="74"/>
  <c r="J63" i="74"/>
  <c r="I63" i="74"/>
  <c r="U63" i="74" s="1" a="1"/>
  <c r="U63" i="74" s="1"/>
  <c r="X63" i="74" s="1"/>
  <c r="H63" i="74"/>
  <c r="G63" i="74"/>
  <c r="F63" i="74"/>
  <c r="W63" i="74" s="1" a="1"/>
  <c r="W63" i="74" s="1"/>
  <c r="U61" i="74"/>
  <c r="X61" i="74" s="1"/>
  <c r="S61" i="74"/>
  <c r="R61" i="74"/>
  <c r="Q61" i="74"/>
  <c r="P61" i="74"/>
  <c r="O61" i="74"/>
  <c r="N61" i="74"/>
  <c r="M61" i="74"/>
  <c r="L61" i="74"/>
  <c r="K61" i="74"/>
  <c r="J61" i="74"/>
  <c r="I61" i="74"/>
  <c r="H61" i="74"/>
  <c r="U61" i="74" s="1" a="1"/>
  <c r="G61" i="74"/>
  <c r="F61" i="74"/>
  <c r="W61" i="74" s="1" a="1"/>
  <c r="W61" i="74" s="1"/>
  <c r="W59" i="74" a="1"/>
  <c r="W59" i="74" s="1"/>
  <c r="S59" i="74"/>
  <c r="R59" i="74"/>
  <c r="Q59" i="74"/>
  <c r="P59" i="74"/>
  <c r="O59" i="74"/>
  <c r="N59" i="74"/>
  <c r="M59" i="74"/>
  <c r="L59" i="74"/>
  <c r="K59" i="74"/>
  <c r="J59" i="74"/>
  <c r="I59" i="74"/>
  <c r="H59" i="74"/>
  <c r="U59" i="74" s="1" a="1"/>
  <c r="U59" i="74" s="1"/>
  <c r="X59" i="74" s="1"/>
  <c r="G59" i="74"/>
  <c r="F59" i="74"/>
  <c r="S57" i="74"/>
  <c r="R57" i="74"/>
  <c r="Q57" i="74"/>
  <c r="P57" i="74"/>
  <c r="O57" i="74"/>
  <c r="N57" i="74"/>
  <c r="M57" i="74"/>
  <c r="L57" i="74"/>
  <c r="U57" i="74" s="1" a="1"/>
  <c r="U57" i="74" s="1"/>
  <c r="X57" i="74" s="1"/>
  <c r="K57" i="74"/>
  <c r="J57" i="74"/>
  <c r="I57" i="74"/>
  <c r="H57" i="74"/>
  <c r="G57" i="74"/>
  <c r="F57" i="74"/>
  <c r="W57" i="74" s="1" a="1"/>
  <c r="W57" i="74" s="1"/>
  <c r="U55" i="74"/>
  <c r="X55" i="74" s="1"/>
  <c r="S55" i="74"/>
  <c r="R55" i="74"/>
  <c r="Q55" i="74"/>
  <c r="P55" i="74"/>
  <c r="O55" i="74"/>
  <c r="N55" i="74"/>
  <c r="M55" i="74"/>
  <c r="L55" i="74"/>
  <c r="K55" i="74"/>
  <c r="J55" i="74"/>
  <c r="U55" i="74" s="1" a="1"/>
  <c r="I55" i="74"/>
  <c r="H55" i="74"/>
  <c r="G55" i="74"/>
  <c r="F55" i="74"/>
  <c r="W55" i="74" s="1" a="1"/>
  <c r="W55" i="74" s="1"/>
  <c r="S53" i="74"/>
  <c r="R53" i="74"/>
  <c r="Q53" i="74"/>
  <c r="P53" i="74"/>
  <c r="O53" i="74"/>
  <c r="N53" i="74"/>
  <c r="M53" i="74"/>
  <c r="L53" i="74"/>
  <c r="K53" i="74"/>
  <c r="J53" i="74"/>
  <c r="I53" i="74"/>
  <c r="H53" i="74"/>
  <c r="G53" i="74"/>
  <c r="F53" i="74"/>
  <c r="S51" i="74"/>
  <c r="R51" i="74"/>
  <c r="Q51" i="74"/>
  <c r="P51" i="74"/>
  <c r="O51" i="74"/>
  <c r="N51" i="74"/>
  <c r="M51" i="74"/>
  <c r="L51" i="74"/>
  <c r="K51" i="74"/>
  <c r="J51" i="74"/>
  <c r="W51" i="74" s="1" a="1"/>
  <c r="W51" i="74" s="1"/>
  <c r="I51" i="74"/>
  <c r="H51" i="74"/>
  <c r="G51" i="74"/>
  <c r="F51" i="74"/>
  <c r="U51" i="74" s="1" a="1"/>
  <c r="U51" i="74" s="1"/>
  <c r="X51" i="74" s="1"/>
  <c r="S49" i="74"/>
  <c r="R49" i="74"/>
  <c r="Q49" i="74"/>
  <c r="P49" i="74"/>
  <c r="O49" i="74"/>
  <c r="N49" i="74"/>
  <c r="M49" i="74"/>
  <c r="L49" i="74"/>
  <c r="K49" i="74"/>
  <c r="J49" i="74"/>
  <c r="I49" i="74"/>
  <c r="H49" i="74"/>
  <c r="G49" i="74"/>
  <c r="F49" i="74"/>
  <c r="S47" i="74"/>
  <c r="R47" i="74"/>
  <c r="Q47" i="74"/>
  <c r="P47" i="74"/>
  <c r="O47" i="74"/>
  <c r="N47" i="74"/>
  <c r="M47" i="74"/>
  <c r="L47" i="74"/>
  <c r="K47" i="74"/>
  <c r="J47" i="74"/>
  <c r="I47" i="74"/>
  <c r="H47" i="74"/>
  <c r="G47" i="74"/>
  <c r="F47" i="74"/>
  <c r="S45" i="74"/>
  <c r="R45" i="74"/>
  <c r="Q45" i="74"/>
  <c r="P45" i="74"/>
  <c r="O45" i="74"/>
  <c r="N45" i="74"/>
  <c r="M45" i="74"/>
  <c r="L45" i="74"/>
  <c r="K45" i="74"/>
  <c r="J45" i="74"/>
  <c r="I45" i="74"/>
  <c r="H45" i="74"/>
  <c r="G45" i="74"/>
  <c r="F45" i="74"/>
  <c r="S43" i="74"/>
  <c r="R43" i="74"/>
  <c r="Q43" i="74"/>
  <c r="P43" i="74"/>
  <c r="O43" i="74"/>
  <c r="N43" i="74"/>
  <c r="M43" i="74"/>
  <c r="L43" i="74"/>
  <c r="K43" i="74"/>
  <c r="J43" i="74"/>
  <c r="I43" i="74"/>
  <c r="H43" i="74"/>
  <c r="U43" i="74" s="1" a="1"/>
  <c r="U43" i="74" s="1"/>
  <c r="X43" i="74" s="1"/>
  <c r="G43" i="74"/>
  <c r="F43" i="74"/>
  <c r="W43" i="74" s="1" a="1"/>
  <c r="W43" i="74" s="1"/>
  <c r="S41" i="74"/>
  <c r="R41" i="74"/>
  <c r="Q41" i="74"/>
  <c r="P41" i="74"/>
  <c r="O41" i="74"/>
  <c r="N41" i="74"/>
  <c r="M41" i="74"/>
  <c r="L41" i="74"/>
  <c r="U41" i="74" s="1" a="1"/>
  <c r="U41" i="74" s="1"/>
  <c r="X41" i="74" s="1"/>
  <c r="K41" i="74"/>
  <c r="J41" i="74"/>
  <c r="I41" i="74"/>
  <c r="H41" i="74"/>
  <c r="G41" i="74"/>
  <c r="F41" i="74"/>
  <c r="W41" i="74" s="1" a="1"/>
  <c r="W41" i="74" s="1"/>
  <c r="W39" i="74" a="1"/>
  <c r="W39" i="74" s="1"/>
  <c r="S39" i="74"/>
  <c r="R39" i="74"/>
  <c r="Q39" i="74"/>
  <c r="P39" i="74"/>
  <c r="O39" i="74"/>
  <c r="N39" i="74"/>
  <c r="M39" i="74"/>
  <c r="L39" i="74"/>
  <c r="K39" i="74"/>
  <c r="J39" i="74"/>
  <c r="I39" i="74"/>
  <c r="H39" i="74"/>
  <c r="G39" i="74"/>
  <c r="F39" i="74"/>
  <c r="U39" i="74" s="1" a="1"/>
  <c r="U39" i="74" s="1"/>
  <c r="X39" i="74" s="1"/>
  <c r="U37" i="74"/>
  <c r="X37" i="74" s="1"/>
  <c r="S37" i="74"/>
  <c r="R37" i="74"/>
  <c r="Q37" i="74"/>
  <c r="P37" i="74"/>
  <c r="O37" i="74"/>
  <c r="N37" i="74"/>
  <c r="M37" i="74"/>
  <c r="L37" i="74"/>
  <c r="K37" i="74"/>
  <c r="J37" i="74"/>
  <c r="I37" i="74"/>
  <c r="H37" i="74"/>
  <c r="G37" i="74"/>
  <c r="U37" i="74" s="1" a="1"/>
  <c r="F37" i="74"/>
  <c r="S35" i="74"/>
  <c r="R35" i="74"/>
  <c r="Q35" i="74"/>
  <c r="P35" i="74"/>
  <c r="O35" i="74"/>
  <c r="N35" i="74"/>
  <c r="M35" i="74"/>
  <c r="M105" i="74" s="1"/>
  <c r="L35" i="74"/>
  <c r="K35" i="74"/>
  <c r="J35" i="74"/>
  <c r="I35" i="74"/>
  <c r="H35" i="74"/>
  <c r="G35" i="74"/>
  <c r="F35" i="74"/>
  <c r="B34" i="74"/>
  <c r="B36" i="74" s="1"/>
  <c r="B38" i="74" s="1"/>
  <c r="B40" i="74" s="1"/>
  <c r="B42" i="74" s="1"/>
  <c r="B44" i="74" s="1"/>
  <c r="B46" i="74" s="1"/>
  <c r="B48" i="74" s="1"/>
  <c r="B50" i="74" s="1"/>
  <c r="B52" i="74" s="1"/>
  <c r="B54" i="74" s="1"/>
  <c r="B56" i="74" s="1"/>
  <c r="B58" i="74" s="1"/>
  <c r="B60" i="74" s="1"/>
  <c r="B62" i="74" s="1"/>
  <c r="B64" i="74" s="1"/>
  <c r="B66" i="74" s="1"/>
  <c r="B68" i="74" s="1"/>
  <c r="B70" i="74" s="1"/>
  <c r="B72" i="74" s="1"/>
  <c r="B74" i="74" s="1"/>
  <c r="B76" i="74" s="1"/>
  <c r="B78" i="74" s="1"/>
  <c r="B80" i="74" s="1"/>
  <c r="B82" i="74" s="1"/>
  <c r="B84" i="74" s="1"/>
  <c r="B86" i="74" s="1"/>
  <c r="B88" i="74" s="1"/>
  <c r="B90" i="74" s="1"/>
  <c r="B92" i="74" s="1"/>
  <c r="B94" i="74" s="1"/>
  <c r="B96" i="74" s="1"/>
  <c r="B98" i="74" s="1"/>
  <c r="S33" i="74"/>
  <c r="R33" i="74"/>
  <c r="Q33" i="74"/>
  <c r="P33" i="74"/>
  <c r="O33" i="74"/>
  <c r="N33" i="74"/>
  <c r="M33" i="74"/>
  <c r="L33" i="74"/>
  <c r="K33" i="74"/>
  <c r="J33" i="74"/>
  <c r="I33" i="74"/>
  <c r="H33" i="74"/>
  <c r="G33" i="74"/>
  <c r="F33" i="74"/>
  <c r="S31" i="74"/>
  <c r="R31" i="74"/>
  <c r="Q31" i="74"/>
  <c r="P31" i="74"/>
  <c r="O31" i="74"/>
  <c r="N31" i="74"/>
  <c r="M31" i="74"/>
  <c r="L31" i="74"/>
  <c r="K31" i="74"/>
  <c r="J31" i="74"/>
  <c r="I31" i="74"/>
  <c r="U31" i="74" s="1" a="1"/>
  <c r="U31" i="74" s="1"/>
  <c r="X31" i="74" s="1"/>
  <c r="H31" i="74"/>
  <c r="G31" i="74"/>
  <c r="F31" i="74"/>
  <c r="S29" i="74"/>
  <c r="R29" i="74"/>
  <c r="Q29" i="74"/>
  <c r="P29" i="74"/>
  <c r="O29" i="74"/>
  <c r="N29" i="74"/>
  <c r="M29" i="74"/>
  <c r="L29" i="74"/>
  <c r="K29" i="74"/>
  <c r="J29" i="74"/>
  <c r="I29" i="74"/>
  <c r="H29" i="74"/>
  <c r="G29" i="74"/>
  <c r="F29" i="74"/>
  <c r="S27" i="74"/>
  <c r="R27" i="74"/>
  <c r="Q27" i="74"/>
  <c r="P27" i="74"/>
  <c r="O27" i="74"/>
  <c r="N27" i="74"/>
  <c r="M27" i="74"/>
  <c r="L27" i="74"/>
  <c r="U27" i="74" s="1" a="1"/>
  <c r="U27" i="74" s="1"/>
  <c r="X27" i="74" s="1"/>
  <c r="K27" i="74"/>
  <c r="W27" i="74" s="1" a="1"/>
  <c r="W27" i="74" s="1"/>
  <c r="J27" i="74"/>
  <c r="I27" i="74"/>
  <c r="H27" i="74"/>
  <c r="G27" i="74"/>
  <c r="F27" i="74"/>
  <c r="X25" i="74"/>
  <c r="W25" i="74"/>
  <c r="W25" i="74" a="1"/>
  <c r="U25" i="74" a="1"/>
  <c r="U25" i="74" s="1"/>
  <c r="S23" i="74"/>
  <c r="R23" i="74"/>
  <c r="Q23" i="74"/>
  <c r="P23" i="74"/>
  <c r="O23" i="74"/>
  <c r="N23" i="74"/>
  <c r="M23" i="74"/>
  <c r="L23" i="74"/>
  <c r="U23" i="74" s="1" a="1"/>
  <c r="U23" i="74" s="1"/>
  <c r="X23" i="74" s="1"/>
  <c r="K23" i="74"/>
  <c r="J23" i="74"/>
  <c r="I23" i="74"/>
  <c r="H23" i="74"/>
  <c r="G23" i="74"/>
  <c r="F23" i="74"/>
  <c r="W23" i="74" s="1" a="1"/>
  <c r="W23" i="74" s="1"/>
  <c r="S21" i="74"/>
  <c r="R21" i="74"/>
  <c r="Q21" i="74"/>
  <c r="P21" i="74"/>
  <c r="O21" i="74"/>
  <c r="N21" i="74"/>
  <c r="M21" i="74"/>
  <c r="L21" i="74"/>
  <c r="K21" i="74"/>
  <c r="J21" i="74"/>
  <c r="I21" i="74"/>
  <c r="H21" i="74"/>
  <c r="G21" i="74"/>
  <c r="F21" i="74"/>
  <c r="S19" i="74"/>
  <c r="S104" i="74" s="1"/>
  <c r="R19" i="74"/>
  <c r="R104" i="74" s="1"/>
  <c r="Q19" i="74"/>
  <c r="P19" i="74"/>
  <c r="P104" i="74" s="1"/>
  <c r="O19" i="74"/>
  <c r="O104" i="74" s="1"/>
  <c r="N19" i="74"/>
  <c r="M19" i="74"/>
  <c r="M104" i="74" s="1"/>
  <c r="L19" i="74"/>
  <c r="K19" i="74"/>
  <c r="K104" i="74" s="1"/>
  <c r="J19" i="74"/>
  <c r="J104" i="74" s="1"/>
  <c r="I19" i="74"/>
  <c r="H19" i="74"/>
  <c r="H104" i="74" s="1"/>
  <c r="G19" i="74"/>
  <c r="F19" i="74"/>
  <c r="F104" i="74" s="1"/>
  <c r="S17" i="74"/>
  <c r="R17" i="74"/>
  <c r="Q17" i="74"/>
  <c r="P17" i="74"/>
  <c r="O17" i="74"/>
  <c r="N17" i="74"/>
  <c r="M17" i="74"/>
  <c r="L17" i="74"/>
  <c r="K17" i="74"/>
  <c r="J17" i="74"/>
  <c r="I17" i="74"/>
  <c r="H17" i="74"/>
  <c r="G17" i="74"/>
  <c r="F17" i="74"/>
  <c r="S15" i="74"/>
  <c r="R15" i="74"/>
  <c r="Q15" i="74"/>
  <c r="P15" i="74"/>
  <c r="O15" i="74"/>
  <c r="N15" i="74"/>
  <c r="M15" i="74"/>
  <c r="L15" i="74"/>
  <c r="K15" i="74"/>
  <c r="J15" i="74"/>
  <c r="I15" i="74"/>
  <c r="H15" i="74"/>
  <c r="G15" i="74"/>
  <c r="F15" i="74"/>
  <c r="B14" i="74"/>
  <c r="B16" i="74" s="1"/>
  <c r="B18" i="74" s="1"/>
  <c r="B20" i="74" s="1"/>
  <c r="B22" i="74" s="1"/>
  <c r="B24" i="74" s="1"/>
  <c r="B26" i="74" s="1"/>
  <c r="B28" i="74" s="1"/>
  <c r="B30" i="74" s="1"/>
  <c r="B32" i="74" s="1"/>
  <c r="S13" i="74"/>
  <c r="R13" i="74"/>
  <c r="Q13" i="74"/>
  <c r="P13" i="74"/>
  <c r="O13" i="74"/>
  <c r="N13" i="74"/>
  <c r="M13" i="74"/>
  <c r="L13" i="74"/>
  <c r="K13" i="74"/>
  <c r="J13" i="74"/>
  <c r="I13" i="74"/>
  <c r="H13" i="74"/>
  <c r="G13" i="74"/>
  <c r="F13" i="74"/>
  <c r="B12" i="74"/>
  <c r="S11" i="74"/>
  <c r="R11" i="74"/>
  <c r="R105" i="74" s="1"/>
  <c r="Q11" i="74"/>
  <c r="P11" i="74"/>
  <c r="O11" i="74"/>
  <c r="N11" i="74"/>
  <c r="M11" i="74"/>
  <c r="L11" i="74"/>
  <c r="L105" i="74" s="1"/>
  <c r="K11" i="74"/>
  <c r="J11" i="74"/>
  <c r="I11" i="74"/>
  <c r="H11" i="74"/>
  <c r="G11" i="74"/>
  <c r="F11" i="74"/>
  <c r="L101" i="73"/>
  <c r="K101" i="73"/>
  <c r="J101" i="73"/>
  <c r="I101" i="73"/>
  <c r="H101" i="73"/>
  <c r="G101" i="73"/>
  <c r="F101" i="73"/>
  <c r="L99" i="73"/>
  <c r="K99" i="73"/>
  <c r="J99" i="73"/>
  <c r="I99" i="73"/>
  <c r="H99" i="73"/>
  <c r="G99" i="73"/>
  <c r="F99" i="73"/>
  <c r="L97" i="73"/>
  <c r="K97" i="73"/>
  <c r="J97" i="73"/>
  <c r="I97" i="73"/>
  <c r="H97" i="73"/>
  <c r="G97" i="73"/>
  <c r="F97" i="73"/>
  <c r="L95" i="73"/>
  <c r="K95" i="73"/>
  <c r="J95" i="73"/>
  <c r="I95" i="73"/>
  <c r="H95" i="73"/>
  <c r="G95" i="73"/>
  <c r="F95" i="73"/>
  <c r="L93" i="73"/>
  <c r="K93" i="73"/>
  <c r="J93" i="73"/>
  <c r="I93" i="73"/>
  <c r="H93" i="73"/>
  <c r="G93" i="73"/>
  <c r="F93" i="73"/>
  <c r="L91" i="73"/>
  <c r="K91" i="73"/>
  <c r="J91" i="73"/>
  <c r="I91" i="73"/>
  <c r="H91" i="73"/>
  <c r="G91" i="73"/>
  <c r="F91" i="73"/>
  <c r="L89" i="73"/>
  <c r="K89" i="73"/>
  <c r="J89" i="73"/>
  <c r="I89" i="73"/>
  <c r="H89" i="73"/>
  <c r="G89" i="73"/>
  <c r="F89" i="73"/>
  <c r="L87" i="73"/>
  <c r="K87" i="73"/>
  <c r="J87" i="73"/>
  <c r="I87" i="73"/>
  <c r="H87" i="73"/>
  <c r="G87" i="73"/>
  <c r="F87" i="73"/>
  <c r="L85" i="73"/>
  <c r="K85" i="73"/>
  <c r="J85" i="73"/>
  <c r="I85" i="73"/>
  <c r="H85" i="73"/>
  <c r="G85" i="73"/>
  <c r="F85" i="73"/>
  <c r="L83" i="73"/>
  <c r="K83" i="73"/>
  <c r="J83" i="73"/>
  <c r="I83" i="73"/>
  <c r="H83" i="73"/>
  <c r="G83" i="73"/>
  <c r="F83" i="73"/>
  <c r="L81" i="73"/>
  <c r="K81" i="73"/>
  <c r="J81" i="73"/>
  <c r="I81" i="73"/>
  <c r="H81" i="73"/>
  <c r="G81" i="73"/>
  <c r="F81" i="73"/>
  <c r="L79" i="73"/>
  <c r="K79" i="73"/>
  <c r="J79" i="73"/>
  <c r="I79" i="73"/>
  <c r="H79" i="73"/>
  <c r="G79" i="73"/>
  <c r="F79" i="73"/>
  <c r="L77" i="73"/>
  <c r="K77" i="73"/>
  <c r="J77" i="73"/>
  <c r="I77" i="73"/>
  <c r="H77" i="73"/>
  <c r="G77" i="73"/>
  <c r="F77" i="73"/>
  <c r="L75" i="73"/>
  <c r="K75" i="73"/>
  <c r="J75" i="73"/>
  <c r="I75" i="73"/>
  <c r="H75" i="73"/>
  <c r="G75" i="73"/>
  <c r="F75" i="73"/>
  <c r="L73" i="73"/>
  <c r="K73" i="73"/>
  <c r="J73" i="73"/>
  <c r="I73" i="73"/>
  <c r="H73" i="73"/>
  <c r="G73" i="73"/>
  <c r="F73" i="73"/>
  <c r="L71" i="73"/>
  <c r="K71" i="73"/>
  <c r="J71" i="73"/>
  <c r="I71" i="73"/>
  <c r="H71" i="73"/>
  <c r="G71" i="73"/>
  <c r="F71" i="73"/>
  <c r="L69" i="73"/>
  <c r="K69" i="73"/>
  <c r="J69" i="73"/>
  <c r="I69" i="73"/>
  <c r="H69" i="73"/>
  <c r="G69" i="73"/>
  <c r="F69" i="73"/>
  <c r="L67" i="73"/>
  <c r="K67" i="73"/>
  <c r="J67" i="73"/>
  <c r="I67" i="73"/>
  <c r="H67" i="73"/>
  <c r="G67" i="73"/>
  <c r="F67" i="73"/>
  <c r="L65" i="73"/>
  <c r="K65" i="73"/>
  <c r="J65" i="73"/>
  <c r="I65" i="73"/>
  <c r="H65" i="73"/>
  <c r="G65" i="73"/>
  <c r="F65" i="73"/>
  <c r="L63" i="73"/>
  <c r="K63" i="73"/>
  <c r="J63" i="73"/>
  <c r="I63" i="73"/>
  <c r="H63" i="73"/>
  <c r="G63" i="73"/>
  <c r="F63" i="73"/>
  <c r="L61" i="73"/>
  <c r="K61" i="73"/>
  <c r="J61" i="73"/>
  <c r="I61" i="73"/>
  <c r="H61" i="73"/>
  <c r="G61" i="73"/>
  <c r="F61" i="73"/>
  <c r="L59" i="73"/>
  <c r="K59" i="73"/>
  <c r="J59" i="73"/>
  <c r="I59" i="73"/>
  <c r="H59" i="73"/>
  <c r="G59" i="73"/>
  <c r="F59" i="73"/>
  <c r="L57" i="73"/>
  <c r="K57" i="73"/>
  <c r="J57" i="73"/>
  <c r="I57" i="73"/>
  <c r="H57" i="73"/>
  <c r="G57" i="73"/>
  <c r="F57" i="73"/>
  <c r="L55" i="73"/>
  <c r="K55" i="73"/>
  <c r="J55" i="73"/>
  <c r="I55" i="73"/>
  <c r="H55" i="73"/>
  <c r="G55" i="73"/>
  <c r="F55" i="73"/>
  <c r="L53" i="73"/>
  <c r="K53" i="73"/>
  <c r="J53" i="73"/>
  <c r="I53" i="73"/>
  <c r="H53" i="73"/>
  <c r="G53" i="73"/>
  <c r="F53" i="73"/>
  <c r="L51" i="73"/>
  <c r="K51" i="73"/>
  <c r="J51" i="73"/>
  <c r="I51" i="73"/>
  <c r="H51" i="73"/>
  <c r="G51" i="73"/>
  <c r="F51" i="73"/>
  <c r="L49" i="73"/>
  <c r="K49" i="73"/>
  <c r="J49" i="73"/>
  <c r="I49" i="73"/>
  <c r="H49" i="73"/>
  <c r="G49" i="73"/>
  <c r="F49" i="73"/>
  <c r="L47" i="73"/>
  <c r="K47" i="73"/>
  <c r="J47" i="73"/>
  <c r="I47" i="73"/>
  <c r="H47" i="73"/>
  <c r="G47" i="73"/>
  <c r="F47" i="73"/>
  <c r="L45" i="73"/>
  <c r="K45" i="73"/>
  <c r="J45" i="73"/>
  <c r="I45" i="73"/>
  <c r="H45" i="73"/>
  <c r="G45" i="73"/>
  <c r="F45" i="73"/>
  <c r="L43" i="73"/>
  <c r="K43" i="73"/>
  <c r="J43" i="73"/>
  <c r="I43" i="73"/>
  <c r="H43" i="73"/>
  <c r="G43" i="73"/>
  <c r="F43" i="73"/>
  <c r="L41" i="73"/>
  <c r="K41" i="73"/>
  <c r="J41" i="73"/>
  <c r="I41" i="73"/>
  <c r="H41" i="73"/>
  <c r="G41" i="73"/>
  <c r="F41" i="73"/>
  <c r="L39" i="73"/>
  <c r="K39" i="73"/>
  <c r="J39" i="73"/>
  <c r="I39" i="73"/>
  <c r="H39" i="73"/>
  <c r="G39" i="73"/>
  <c r="F39" i="73"/>
  <c r="L37" i="73"/>
  <c r="K37" i="73"/>
  <c r="J37" i="73"/>
  <c r="I37" i="73"/>
  <c r="H37" i="73"/>
  <c r="G37" i="73"/>
  <c r="F37" i="73"/>
  <c r="L35" i="73"/>
  <c r="K35" i="73"/>
  <c r="J35" i="73"/>
  <c r="I35" i="73"/>
  <c r="H35" i="73"/>
  <c r="G35" i="73"/>
  <c r="F35" i="73"/>
  <c r="L33" i="73"/>
  <c r="K33" i="73"/>
  <c r="J33" i="73"/>
  <c r="I33" i="73"/>
  <c r="H33" i="73"/>
  <c r="G33" i="73"/>
  <c r="F33" i="73"/>
  <c r="L31" i="73"/>
  <c r="K31" i="73"/>
  <c r="J31" i="73"/>
  <c r="I31" i="73"/>
  <c r="H31" i="73"/>
  <c r="G31" i="73"/>
  <c r="F31" i="73"/>
  <c r="L29" i="73"/>
  <c r="K29" i="73"/>
  <c r="J29" i="73"/>
  <c r="I29" i="73"/>
  <c r="H29" i="73"/>
  <c r="G29" i="73"/>
  <c r="F29" i="73"/>
  <c r="L27" i="73"/>
  <c r="K27" i="73"/>
  <c r="J27" i="73"/>
  <c r="I27" i="73"/>
  <c r="H27" i="73"/>
  <c r="G27" i="73"/>
  <c r="F27" i="73"/>
  <c r="L25" i="73"/>
  <c r="K25" i="73"/>
  <c r="J25" i="73"/>
  <c r="I25" i="73"/>
  <c r="H25" i="73"/>
  <c r="G25" i="73"/>
  <c r="F25" i="73"/>
  <c r="P23" i="73" a="1"/>
  <c r="P23" i="73" s="1"/>
  <c r="N23" i="73" a="1"/>
  <c r="N23" i="73" s="1"/>
  <c r="Q23" i="73" s="1"/>
  <c r="L21" i="73"/>
  <c r="K21" i="73"/>
  <c r="J21" i="73"/>
  <c r="I21" i="73"/>
  <c r="H21" i="73"/>
  <c r="G21" i="73"/>
  <c r="F21" i="73"/>
  <c r="L19" i="73"/>
  <c r="K19" i="73"/>
  <c r="J19" i="73"/>
  <c r="I19" i="73"/>
  <c r="H19" i="73"/>
  <c r="G19" i="73"/>
  <c r="F19" i="73"/>
  <c r="L17" i="73"/>
  <c r="K17" i="73"/>
  <c r="J17" i="73"/>
  <c r="I17" i="73"/>
  <c r="H17" i="73"/>
  <c r="G17" i="73"/>
  <c r="F17" i="73"/>
  <c r="L15" i="73"/>
  <c r="K15" i="73"/>
  <c r="J15" i="73"/>
  <c r="I15" i="73"/>
  <c r="H15" i="73"/>
  <c r="G15" i="73"/>
  <c r="F15" i="73"/>
  <c r="L13" i="73"/>
  <c r="K13" i="73"/>
  <c r="J13" i="73"/>
  <c r="I13" i="73"/>
  <c r="H13" i="73"/>
  <c r="G13" i="73"/>
  <c r="F13" i="73"/>
  <c r="F104" i="73" s="1"/>
  <c r="B12" i="73"/>
  <c r="B14" i="73" s="1"/>
  <c r="B16" i="73" s="1"/>
  <c r="B18" i="73" s="1"/>
  <c r="B20" i="73" s="1"/>
  <c r="B22" i="73" s="1"/>
  <c r="B24" i="73" s="1"/>
  <c r="B26" i="73" s="1"/>
  <c r="B28" i="73" s="1"/>
  <c r="B30" i="73" s="1"/>
  <c r="B32" i="73" s="1"/>
  <c r="B34" i="73" s="1"/>
  <c r="B36" i="73" s="1"/>
  <c r="B38" i="73" s="1"/>
  <c r="B40" i="73" s="1"/>
  <c r="B42" i="73" s="1"/>
  <c r="B44" i="73" s="1"/>
  <c r="B46" i="73" s="1"/>
  <c r="B48" i="73" s="1"/>
  <c r="B50" i="73" s="1"/>
  <c r="B52" i="73" s="1"/>
  <c r="B54" i="73" s="1"/>
  <c r="B56" i="73" s="1"/>
  <c r="B58" i="73" s="1"/>
  <c r="B60" i="73" s="1"/>
  <c r="B62" i="73" s="1"/>
  <c r="B64" i="73" s="1"/>
  <c r="B66" i="73" s="1"/>
  <c r="B68" i="73" s="1"/>
  <c r="B70" i="73" s="1"/>
  <c r="B72" i="73" s="1"/>
  <c r="B74" i="73" s="1"/>
  <c r="B76" i="73" s="1"/>
  <c r="B78" i="73" s="1"/>
  <c r="B80" i="73" s="1"/>
  <c r="B82" i="73" s="1"/>
  <c r="B84" i="73" s="1"/>
  <c r="B86" i="73" s="1"/>
  <c r="B88" i="73" s="1"/>
  <c r="B90" i="73" s="1"/>
  <c r="B92" i="73" s="1"/>
  <c r="B94" i="73" s="1"/>
  <c r="B96" i="73" s="1"/>
  <c r="B98" i="73" s="1"/>
  <c r="L11" i="73"/>
  <c r="K11" i="73"/>
  <c r="J11" i="73"/>
  <c r="I11" i="73"/>
  <c r="H11" i="73"/>
  <c r="G11" i="73"/>
  <c r="F11" i="73"/>
  <c r="P104" i="72"/>
  <c r="D111" i="72" s="1"/>
  <c r="D49" i="81" s="1"/>
  <c r="L104" i="72"/>
  <c r="K104" i="72"/>
  <c r="J104" i="72"/>
  <c r="I104" i="72"/>
  <c r="H104" i="72"/>
  <c r="G104" i="72"/>
  <c r="F104" i="72"/>
  <c r="L101" i="72"/>
  <c r="K101" i="72"/>
  <c r="J101" i="72"/>
  <c r="I101" i="72"/>
  <c r="H101" i="72"/>
  <c r="G101" i="72"/>
  <c r="F101" i="72"/>
  <c r="L99" i="72"/>
  <c r="K99" i="72"/>
  <c r="J99" i="72"/>
  <c r="I99" i="72"/>
  <c r="H99" i="72"/>
  <c r="G99" i="72"/>
  <c r="F99" i="72"/>
  <c r="L97" i="72"/>
  <c r="K97" i="72"/>
  <c r="J97" i="72"/>
  <c r="I97" i="72"/>
  <c r="H97" i="72"/>
  <c r="G97" i="72"/>
  <c r="F97" i="72"/>
  <c r="L95" i="72"/>
  <c r="K95" i="72"/>
  <c r="J95" i="72"/>
  <c r="I95" i="72"/>
  <c r="H95" i="72"/>
  <c r="G95" i="72"/>
  <c r="F95" i="72"/>
  <c r="L93" i="72"/>
  <c r="K93" i="72"/>
  <c r="J93" i="72"/>
  <c r="I93" i="72"/>
  <c r="H93" i="72"/>
  <c r="G93" i="72"/>
  <c r="F93" i="72"/>
  <c r="L91" i="72"/>
  <c r="K91" i="72"/>
  <c r="J91" i="72"/>
  <c r="I91" i="72"/>
  <c r="H91" i="72"/>
  <c r="G91" i="72"/>
  <c r="F91" i="72"/>
  <c r="L89" i="72"/>
  <c r="K89" i="72"/>
  <c r="J89" i="72"/>
  <c r="I89" i="72"/>
  <c r="H89" i="72"/>
  <c r="G89" i="72"/>
  <c r="F89" i="72"/>
  <c r="L87" i="72"/>
  <c r="K87" i="72"/>
  <c r="J87" i="72"/>
  <c r="I87" i="72"/>
  <c r="H87" i="72"/>
  <c r="G87" i="72"/>
  <c r="F87" i="72"/>
  <c r="L85" i="72"/>
  <c r="K85" i="72"/>
  <c r="J85" i="72"/>
  <c r="I85" i="72"/>
  <c r="H85" i="72"/>
  <c r="G85" i="72"/>
  <c r="F85" i="72"/>
  <c r="L83" i="72"/>
  <c r="K83" i="72"/>
  <c r="J83" i="72"/>
  <c r="I83" i="72"/>
  <c r="H83" i="72"/>
  <c r="G83" i="72"/>
  <c r="F83" i="72"/>
  <c r="L81" i="72"/>
  <c r="K81" i="72"/>
  <c r="J81" i="72"/>
  <c r="I81" i="72"/>
  <c r="H81" i="72"/>
  <c r="G81" i="72"/>
  <c r="F81" i="72"/>
  <c r="L79" i="72"/>
  <c r="K79" i="72"/>
  <c r="J79" i="72"/>
  <c r="I79" i="72"/>
  <c r="H79" i="72"/>
  <c r="G79" i="72"/>
  <c r="F79" i="72"/>
  <c r="L77" i="72"/>
  <c r="K77" i="72"/>
  <c r="J77" i="72"/>
  <c r="I77" i="72"/>
  <c r="H77" i="72"/>
  <c r="G77" i="72"/>
  <c r="F77" i="72"/>
  <c r="L75" i="72"/>
  <c r="K75" i="72"/>
  <c r="J75" i="72"/>
  <c r="I75" i="72"/>
  <c r="H75" i="72"/>
  <c r="G75" i="72"/>
  <c r="F75" i="72"/>
  <c r="L73" i="72"/>
  <c r="K73" i="72"/>
  <c r="J73" i="72"/>
  <c r="I73" i="72"/>
  <c r="H73" i="72"/>
  <c r="G73" i="72"/>
  <c r="F73" i="72"/>
  <c r="L71" i="72"/>
  <c r="K71" i="72"/>
  <c r="J71" i="72"/>
  <c r="I71" i="72"/>
  <c r="H71" i="72"/>
  <c r="G71" i="72"/>
  <c r="F71" i="72"/>
  <c r="L69" i="72"/>
  <c r="K69" i="72"/>
  <c r="J69" i="72"/>
  <c r="I69" i="72"/>
  <c r="H69" i="72"/>
  <c r="G69" i="72"/>
  <c r="F69" i="72"/>
  <c r="L67" i="72"/>
  <c r="K67" i="72"/>
  <c r="J67" i="72"/>
  <c r="I67" i="72"/>
  <c r="H67" i="72"/>
  <c r="G67" i="72"/>
  <c r="F67" i="72"/>
  <c r="L65" i="72"/>
  <c r="K65" i="72"/>
  <c r="J65" i="72"/>
  <c r="I65" i="72"/>
  <c r="H65" i="72"/>
  <c r="G65" i="72"/>
  <c r="F65" i="72"/>
  <c r="L63" i="72"/>
  <c r="K63" i="72"/>
  <c r="J63" i="72"/>
  <c r="I63" i="72"/>
  <c r="H63" i="72"/>
  <c r="G63" i="72"/>
  <c r="F63" i="72"/>
  <c r="L61" i="72"/>
  <c r="K61" i="72"/>
  <c r="J61" i="72"/>
  <c r="I61" i="72"/>
  <c r="H61" i="72"/>
  <c r="G61" i="72"/>
  <c r="F61" i="72"/>
  <c r="L59" i="72"/>
  <c r="K59" i="72"/>
  <c r="J59" i="72"/>
  <c r="I59" i="72"/>
  <c r="H59" i="72"/>
  <c r="G59" i="72"/>
  <c r="F59" i="72"/>
  <c r="L57" i="72"/>
  <c r="K57" i="72"/>
  <c r="J57" i="72"/>
  <c r="I57" i="72"/>
  <c r="H57" i="72"/>
  <c r="G57" i="72"/>
  <c r="F57" i="72"/>
  <c r="L55" i="72"/>
  <c r="K55" i="72"/>
  <c r="J55" i="72"/>
  <c r="I55" i="72"/>
  <c r="H55" i="72"/>
  <c r="G55" i="72"/>
  <c r="F55" i="72"/>
  <c r="L53" i="72"/>
  <c r="K53" i="72"/>
  <c r="J53" i="72"/>
  <c r="I53" i="72"/>
  <c r="H53" i="72"/>
  <c r="G53" i="72"/>
  <c r="F53" i="72"/>
  <c r="L51" i="72"/>
  <c r="K51" i="72"/>
  <c r="J51" i="72"/>
  <c r="I51" i="72"/>
  <c r="H51" i="72"/>
  <c r="G51" i="72"/>
  <c r="F51" i="72"/>
  <c r="L49" i="72"/>
  <c r="K49" i="72"/>
  <c r="J49" i="72"/>
  <c r="I49" i="72"/>
  <c r="H49" i="72"/>
  <c r="G49" i="72"/>
  <c r="F49" i="72"/>
  <c r="L47" i="72"/>
  <c r="K47" i="72"/>
  <c r="J47" i="72"/>
  <c r="I47" i="72"/>
  <c r="H47" i="72"/>
  <c r="G47" i="72"/>
  <c r="F47" i="72"/>
  <c r="L45" i="72"/>
  <c r="K45" i="72"/>
  <c r="J45" i="72"/>
  <c r="I45" i="72"/>
  <c r="H45" i="72"/>
  <c r="G45" i="72"/>
  <c r="F45" i="72"/>
  <c r="L43" i="72"/>
  <c r="K43" i="72"/>
  <c r="J43" i="72"/>
  <c r="I43" i="72"/>
  <c r="H43" i="72"/>
  <c r="G43" i="72"/>
  <c r="F43" i="72"/>
  <c r="L41" i="72"/>
  <c r="K41" i="72"/>
  <c r="J41" i="72"/>
  <c r="I41" i="72"/>
  <c r="H41" i="72"/>
  <c r="G41" i="72"/>
  <c r="F41" i="72"/>
  <c r="L39" i="72"/>
  <c r="K39" i="72"/>
  <c r="J39" i="72"/>
  <c r="I39" i="72"/>
  <c r="H39" i="72"/>
  <c r="G39" i="72"/>
  <c r="F39" i="72"/>
  <c r="L37" i="72"/>
  <c r="K37" i="72"/>
  <c r="J37" i="72"/>
  <c r="I37" i="72"/>
  <c r="H37" i="72"/>
  <c r="G37" i="72"/>
  <c r="F37" i="72"/>
  <c r="L35" i="72"/>
  <c r="K35" i="72"/>
  <c r="J35" i="72"/>
  <c r="I35" i="72"/>
  <c r="H35" i="72"/>
  <c r="G35" i="72"/>
  <c r="F35" i="72"/>
  <c r="L33" i="72"/>
  <c r="K33" i="72"/>
  <c r="J33" i="72"/>
  <c r="I33" i="72"/>
  <c r="H33" i="72"/>
  <c r="G33" i="72"/>
  <c r="F33" i="72"/>
  <c r="L31" i="72"/>
  <c r="K31" i="72"/>
  <c r="J31" i="72"/>
  <c r="I31" i="72"/>
  <c r="H31" i="72"/>
  <c r="G31" i="72"/>
  <c r="F31" i="72"/>
  <c r="L29" i="72"/>
  <c r="K29" i="72"/>
  <c r="J29" i="72"/>
  <c r="I29" i="72"/>
  <c r="H29" i="72"/>
  <c r="G29" i="72"/>
  <c r="F29" i="72"/>
  <c r="L27" i="72"/>
  <c r="K27" i="72"/>
  <c r="J27" i="72"/>
  <c r="I27" i="72"/>
  <c r="H27" i="72"/>
  <c r="G27" i="72"/>
  <c r="F27" i="72"/>
  <c r="L25" i="72"/>
  <c r="K25" i="72"/>
  <c r="J25" i="72"/>
  <c r="I25" i="72"/>
  <c r="H25" i="72"/>
  <c r="G25" i="72"/>
  <c r="F25" i="72"/>
  <c r="L23" i="72"/>
  <c r="K23" i="72"/>
  <c r="J23" i="72"/>
  <c r="I23" i="72"/>
  <c r="H23" i="72"/>
  <c r="G23" i="72"/>
  <c r="F23" i="72"/>
  <c r="L21" i="72"/>
  <c r="K21" i="72"/>
  <c r="J21" i="72"/>
  <c r="I21" i="72"/>
  <c r="H21" i="72"/>
  <c r="G21" i="72"/>
  <c r="F21" i="72"/>
  <c r="L19" i="72"/>
  <c r="K19" i="72"/>
  <c r="J19" i="72"/>
  <c r="I19" i="72"/>
  <c r="H19" i="72"/>
  <c r="G19" i="72"/>
  <c r="F19" i="72"/>
  <c r="L17" i="72"/>
  <c r="K17" i="72"/>
  <c r="J17" i="72"/>
  <c r="I17" i="72"/>
  <c r="H17" i="72"/>
  <c r="F17" i="72"/>
  <c r="L15" i="72"/>
  <c r="K15" i="72"/>
  <c r="J15" i="72"/>
  <c r="I15" i="72"/>
  <c r="H15" i="72"/>
  <c r="F15" i="72"/>
  <c r="L13" i="72"/>
  <c r="K13" i="72"/>
  <c r="J13" i="72"/>
  <c r="I13" i="72"/>
  <c r="H13" i="72"/>
  <c r="F13" i="72"/>
  <c r="B12" i="72"/>
  <c r="B14" i="72" s="1"/>
  <c r="B16" i="72" s="1"/>
  <c r="B18" i="72" s="1"/>
  <c r="B20" i="72" s="1"/>
  <c r="B22" i="72" s="1"/>
  <c r="B24" i="72" s="1"/>
  <c r="B26" i="72" s="1"/>
  <c r="B28" i="72" s="1"/>
  <c r="B30" i="72" s="1"/>
  <c r="B32" i="72" s="1"/>
  <c r="B34" i="72" s="1"/>
  <c r="B36" i="72" s="1"/>
  <c r="B38" i="72" s="1"/>
  <c r="B40" i="72" s="1"/>
  <c r="B42" i="72" s="1"/>
  <c r="B44" i="72" s="1"/>
  <c r="B46" i="72" s="1"/>
  <c r="B48" i="72" s="1"/>
  <c r="B50" i="72" s="1"/>
  <c r="B52" i="72" s="1"/>
  <c r="B54" i="72" s="1"/>
  <c r="B56" i="72" s="1"/>
  <c r="B58" i="72" s="1"/>
  <c r="B60" i="72" s="1"/>
  <c r="B62" i="72" s="1"/>
  <c r="B64" i="72" s="1"/>
  <c r="B66" i="72" s="1"/>
  <c r="B68" i="72" s="1"/>
  <c r="B70" i="72" s="1"/>
  <c r="B72" i="72" s="1"/>
  <c r="B74" i="72" s="1"/>
  <c r="B76" i="72" s="1"/>
  <c r="B78" i="72" s="1"/>
  <c r="B80" i="72" s="1"/>
  <c r="B82" i="72" s="1"/>
  <c r="B84" i="72" s="1"/>
  <c r="B86" i="72" s="1"/>
  <c r="B88" i="72" s="1"/>
  <c r="B90" i="72" s="1"/>
  <c r="B92" i="72" s="1"/>
  <c r="B94" i="72" s="1"/>
  <c r="B96" i="72" s="1"/>
  <c r="B98" i="72" s="1"/>
  <c r="L11" i="72"/>
  <c r="K11" i="72"/>
  <c r="J11" i="72"/>
  <c r="I11" i="72"/>
  <c r="H11" i="72"/>
  <c r="F11" i="72"/>
  <c r="P11" i="72" l="1" a="1"/>
  <c r="P11" i="72" s="1"/>
  <c r="P13" i="72" a="1"/>
  <c r="P13" i="72" s="1"/>
  <c r="P33" i="72" a="1"/>
  <c r="P33" i="72" s="1"/>
  <c r="P31" i="72" a="1"/>
  <c r="P31" i="72" s="1"/>
  <c r="P63" i="72" a="1"/>
  <c r="P63" i="72" s="1"/>
  <c r="N81" i="72" a="1"/>
  <c r="N81" i="72" s="1"/>
  <c r="Q81" i="72" s="1"/>
  <c r="N95" i="72" a="1"/>
  <c r="N95" i="72" s="1"/>
  <c r="Q95" i="72" s="1"/>
  <c r="N97" i="72" a="1"/>
  <c r="N97" i="72" s="1"/>
  <c r="Q97" i="72" s="1"/>
  <c r="N51" i="72" a="1"/>
  <c r="N51" i="72" s="1"/>
  <c r="Q51" i="72" s="1"/>
  <c r="N35" i="72" a="1"/>
  <c r="N35" i="72" s="1"/>
  <c r="Q35" i="72" s="1"/>
  <c r="N19" i="72" a="1"/>
  <c r="N19" i="72" s="1"/>
  <c r="Q19" i="72" s="1"/>
  <c r="P69" i="72" a="1"/>
  <c r="P69" i="72" s="1"/>
  <c r="N77" i="72" a="1"/>
  <c r="N77" i="72" s="1"/>
  <c r="Q77" i="72" s="1"/>
  <c r="F105" i="72"/>
  <c r="F103" i="72" s="1"/>
  <c r="N15" i="72" a="1"/>
  <c r="N15" i="72" s="1"/>
  <c r="Q15" i="72" s="1"/>
  <c r="N31" i="72" a="1"/>
  <c r="N31" i="72" s="1"/>
  <c r="Q31" i="72" s="1"/>
  <c r="P45" i="72" a="1"/>
  <c r="P45" i="72" s="1"/>
  <c r="N47" i="72" a="1"/>
  <c r="N47" i="72" s="1"/>
  <c r="Q47" i="72" s="1"/>
  <c r="N63" i="72" a="1"/>
  <c r="N63" i="72" s="1"/>
  <c r="Q63" i="72" s="1"/>
  <c r="N71" i="72" a="1"/>
  <c r="N71" i="72" s="1"/>
  <c r="Q71" i="72" s="1"/>
  <c r="N85" i="72" a="1"/>
  <c r="N85" i="72" s="1"/>
  <c r="Q85" i="72" s="1"/>
  <c r="N99" i="72" a="1"/>
  <c r="N99" i="72" s="1"/>
  <c r="Q99" i="72" s="1"/>
  <c r="H105" i="72"/>
  <c r="H103" i="72" s="1"/>
  <c r="N37" i="72" a="1"/>
  <c r="N37" i="72" s="1"/>
  <c r="Q37" i="72" s="1"/>
  <c r="N89" i="72" a="1"/>
  <c r="N89" i="72" s="1"/>
  <c r="Q89" i="72" s="1"/>
  <c r="N27" i="72" a="1"/>
  <c r="N27" i="72" s="1"/>
  <c r="Q27" i="72" s="1"/>
  <c r="N43" i="72" a="1"/>
  <c r="N43" i="72" s="1"/>
  <c r="Q43" i="72" s="1"/>
  <c r="N59" i="72" a="1"/>
  <c r="N59" i="72" s="1"/>
  <c r="Q59" i="72" s="1"/>
  <c r="P93" i="72" a="1"/>
  <c r="P93" i="72" s="1"/>
  <c r="P43" i="72" a="1"/>
  <c r="P43" i="72" s="1"/>
  <c r="N17" i="72" a="1"/>
  <c r="N17" i="72" s="1"/>
  <c r="Q17" i="72" s="1"/>
  <c r="P23" i="72" a="1"/>
  <c r="P23" i="72" s="1"/>
  <c r="N33" i="72" a="1"/>
  <c r="N33" i="72" s="1"/>
  <c r="Q33" i="72" s="1"/>
  <c r="P39" i="72" a="1"/>
  <c r="P39" i="72" s="1"/>
  <c r="N49" i="72" a="1"/>
  <c r="N49" i="72" s="1"/>
  <c r="Q49" i="72" s="1"/>
  <c r="P55" i="72" a="1"/>
  <c r="P55" i="72" s="1"/>
  <c r="P91" i="72" a="1"/>
  <c r="P91" i="72" s="1"/>
  <c r="N93" i="72" a="1"/>
  <c r="N93" i="72" s="1"/>
  <c r="Q93" i="72" s="1"/>
  <c r="N41" i="72" a="1"/>
  <c r="N41" i="72" s="1"/>
  <c r="Q41" i="72" s="1"/>
  <c r="N57" i="72" a="1"/>
  <c r="N57" i="72" s="1"/>
  <c r="Q57" i="72" s="1"/>
  <c r="P27" i="72" a="1"/>
  <c r="P27" i="72" s="1"/>
  <c r="P59" i="72" a="1"/>
  <c r="P59" i="72" s="1"/>
  <c r="N23" i="72" a="1"/>
  <c r="N23" i="72" s="1"/>
  <c r="Q23" i="72" s="1"/>
  <c r="P37" i="72" a="1"/>
  <c r="P37" i="72" s="1"/>
  <c r="N39" i="72" a="1"/>
  <c r="N39" i="72" s="1"/>
  <c r="Q39" i="72" s="1"/>
  <c r="P53" i="72" a="1"/>
  <c r="P53" i="72" s="1"/>
  <c r="N55" i="72" a="1"/>
  <c r="N55" i="72" s="1"/>
  <c r="Q55" i="72" s="1"/>
  <c r="N69" i="72" a="1"/>
  <c r="N69" i="72" s="1"/>
  <c r="Q69" i="72" s="1"/>
  <c r="N73" i="72" a="1"/>
  <c r="N73" i="72" s="1"/>
  <c r="Q73" i="72" s="1"/>
  <c r="N83" i="72" a="1"/>
  <c r="N83" i="72" s="1"/>
  <c r="Q83" i="72" s="1"/>
  <c r="N25" i="72" a="1"/>
  <c r="N25" i="72" s="1"/>
  <c r="Q25" i="72" s="1"/>
  <c r="N21" i="72" a="1"/>
  <c r="N21" i="72" s="1"/>
  <c r="Q21" i="72" s="1"/>
  <c r="N53" i="72" a="1"/>
  <c r="N53" i="72" s="1"/>
  <c r="Q53" i="72" s="1"/>
  <c r="I105" i="72"/>
  <c r="I103" i="72" s="1"/>
  <c r="P21" i="72" a="1"/>
  <c r="P21" i="72" s="1"/>
  <c r="N13" i="72" a="1"/>
  <c r="N13" i="72" s="1"/>
  <c r="Q13" i="72" s="1"/>
  <c r="N29" i="72" a="1"/>
  <c r="N29" i="72" s="1"/>
  <c r="Q29" i="72" s="1"/>
  <c r="N45" i="72" a="1"/>
  <c r="N45" i="72" s="1"/>
  <c r="Q45" i="72" s="1"/>
  <c r="N61" i="72" a="1"/>
  <c r="N61" i="72" s="1"/>
  <c r="Q61" i="72" s="1"/>
  <c r="N87" i="72" a="1"/>
  <c r="N87" i="72" s="1"/>
  <c r="Q87" i="72" s="1"/>
  <c r="N49" i="73" a="1"/>
  <c r="N49" i="73" s="1"/>
  <c r="Q49" i="73" s="1"/>
  <c r="N37" i="73" a="1"/>
  <c r="N37" i="73" s="1"/>
  <c r="Q37" i="73" s="1"/>
  <c r="J104" i="73"/>
  <c r="P33" i="73" a="1"/>
  <c r="P33" i="73" s="1"/>
  <c r="P47" i="73" a="1"/>
  <c r="P47" i="73" s="1"/>
  <c r="P61" i="73" a="1"/>
  <c r="P61" i="73" s="1"/>
  <c r="L104" i="73"/>
  <c r="P29" i="73" a="1"/>
  <c r="P29" i="73" s="1"/>
  <c r="N63" i="73" a="1"/>
  <c r="N63" i="73" s="1"/>
  <c r="Q63" i="73" s="1"/>
  <c r="N77" i="73" a="1"/>
  <c r="N77" i="73" s="1"/>
  <c r="Q77" i="73" s="1"/>
  <c r="N71" i="73" a="1"/>
  <c r="N71" i="73" s="1"/>
  <c r="Q71" i="73" s="1"/>
  <c r="G104" i="73"/>
  <c r="N55" i="73" a="1"/>
  <c r="N55" i="73" s="1"/>
  <c r="Q55" i="73" s="1"/>
  <c r="N35" i="73" a="1"/>
  <c r="N35" i="73" s="1"/>
  <c r="Q35" i="73" s="1"/>
  <c r="J105" i="73"/>
  <c r="J103" i="73" s="1"/>
  <c r="N21" i="73" a="1"/>
  <c r="N21" i="73" s="1"/>
  <c r="Q21" i="73" s="1"/>
  <c r="P49" i="73" a="1"/>
  <c r="P49" i="73" s="1"/>
  <c r="N11" i="73" a="1"/>
  <c r="N11" i="73" s="1"/>
  <c r="Q11" i="73" s="1"/>
  <c r="N45" i="73" a="1"/>
  <c r="N45" i="73" s="1"/>
  <c r="Q45" i="73" s="1"/>
  <c r="N67" i="73" a="1"/>
  <c r="N67" i="73" s="1"/>
  <c r="Q67" i="73" s="1"/>
  <c r="P93" i="73" a="1"/>
  <c r="P93" i="73" s="1"/>
  <c r="N97" i="73" a="1"/>
  <c r="N97" i="73" s="1"/>
  <c r="Q97" i="73" s="1"/>
  <c r="P15" i="73" a="1"/>
  <c r="P15" i="73" s="1"/>
  <c r="N53" i="73" a="1"/>
  <c r="N53" i="73" s="1"/>
  <c r="Q53" i="73" s="1"/>
  <c r="P73" i="73" a="1"/>
  <c r="P73" i="73" s="1"/>
  <c r="P79" i="73" a="1"/>
  <c r="P79" i="73" s="1"/>
  <c r="N13" i="73" a="1"/>
  <c r="N13" i="73" s="1"/>
  <c r="Q13" i="73" s="1"/>
  <c r="N51" i="73" a="1"/>
  <c r="N51" i="73" s="1"/>
  <c r="Q51" i="73" s="1"/>
  <c r="P81" i="73" a="1"/>
  <c r="P81" i="73" s="1"/>
  <c r="N89" i="73" a="1"/>
  <c r="N89" i="73" s="1"/>
  <c r="Q89" i="73" s="1"/>
  <c r="P91" i="73" a="1"/>
  <c r="P91" i="73" s="1"/>
  <c r="K104" i="73"/>
  <c r="N25" i="73" a="1"/>
  <c r="N25" i="73" s="1"/>
  <c r="Q25" i="73" s="1"/>
  <c r="P35" i="73" a="1"/>
  <c r="P35" i="73" s="1"/>
  <c r="P63" i="73" a="1"/>
  <c r="P63" i="73" s="1"/>
  <c r="N19" i="73" a="1"/>
  <c r="N19" i="73" s="1"/>
  <c r="Q19" i="73" s="1"/>
  <c r="N87" i="73" a="1"/>
  <c r="N87" i="73" s="1"/>
  <c r="Q87" i="73" s="1"/>
  <c r="N91" i="73" a="1"/>
  <c r="N91" i="73" s="1"/>
  <c r="Q91" i="73" s="1"/>
  <c r="P71" i="73" a="1"/>
  <c r="P71" i="73" s="1"/>
  <c r="P77" i="73" a="1"/>
  <c r="P77" i="73" s="1"/>
  <c r="N93" i="73" a="1"/>
  <c r="N93" i="73" s="1"/>
  <c r="Q93" i="73" s="1"/>
  <c r="N75" i="72" a="1"/>
  <c r="N75" i="72" s="1"/>
  <c r="Q75" i="72" s="1"/>
  <c r="P19" i="72" a="1"/>
  <c r="P19" i="72" s="1"/>
  <c r="P41" i="72" a="1"/>
  <c r="P41" i="72" s="1"/>
  <c r="P51" i="72" a="1"/>
  <c r="P51" i="72" s="1"/>
  <c r="P61" i="72" a="1"/>
  <c r="P61" i="72" s="1"/>
  <c r="P17" i="72" a="1"/>
  <c r="P17" i="72" s="1"/>
  <c r="P49" i="72" a="1"/>
  <c r="P49" i="72" s="1"/>
  <c r="P71" i="72" a="1"/>
  <c r="P71" i="72" s="1"/>
  <c r="P83" i="72" a="1"/>
  <c r="P83" i="72" s="1"/>
  <c r="P29" i="72" a="1"/>
  <c r="P29" i="72" s="1"/>
  <c r="L105" i="72"/>
  <c r="L103" i="72" s="1"/>
  <c r="P15" i="72" a="1"/>
  <c r="P15" i="72" s="1"/>
  <c r="P47" i="72" a="1"/>
  <c r="P47" i="72" s="1"/>
  <c r="P65" i="72" a="1"/>
  <c r="P65" i="72" s="1"/>
  <c r="N65" i="72" a="1"/>
  <c r="N65" i="72" s="1"/>
  <c r="Q65" i="72" s="1"/>
  <c r="G105" i="72"/>
  <c r="G103" i="72" s="1"/>
  <c r="P25" i="72" a="1"/>
  <c r="P25" i="72" s="1"/>
  <c r="P35" i="72" a="1"/>
  <c r="P35" i="72" s="1"/>
  <c r="P57" i="72" a="1"/>
  <c r="P57" i="72" s="1"/>
  <c r="P67" i="72" a="1"/>
  <c r="P67" i="72" s="1"/>
  <c r="P79" i="72" a="1"/>
  <c r="P79" i="72" s="1"/>
  <c r="P87" i="72" a="1"/>
  <c r="P87" i="72" s="1"/>
  <c r="P75" i="72" a="1"/>
  <c r="P75" i="72" s="1"/>
  <c r="P81" i="72" a="1"/>
  <c r="P81" i="72" s="1"/>
  <c r="G105" i="73"/>
  <c r="G103" i="73" s="1"/>
  <c r="P11" i="73" a="1"/>
  <c r="P11" i="73" s="1"/>
  <c r="N17" i="73" a="1"/>
  <c r="N17" i="73" s="1"/>
  <c r="Q17" i="73" s="1"/>
  <c r="P17" i="73" a="1"/>
  <c r="P17" i="73" s="1"/>
  <c r="N47" i="73" a="1"/>
  <c r="N47" i="73" s="1"/>
  <c r="Q47" i="73" s="1"/>
  <c r="P57" i="73" a="1"/>
  <c r="P57" i="73" s="1"/>
  <c r="N57" i="73" a="1"/>
  <c r="N57" i="73" s="1"/>
  <c r="Q57" i="73" s="1"/>
  <c r="N61" i="73" a="1"/>
  <c r="N61" i="73" s="1"/>
  <c r="Q61" i="73" s="1"/>
  <c r="W35" i="74" a="1"/>
  <c r="W35" i="74" s="1"/>
  <c r="U85" i="74" a="1"/>
  <c r="U85" i="74" s="1"/>
  <c r="X85" i="74" s="1"/>
  <c r="W85" i="74" a="1"/>
  <c r="W85" i="74" s="1"/>
  <c r="N95" i="73" a="1"/>
  <c r="N95" i="73" s="1"/>
  <c r="Q95" i="73" s="1"/>
  <c r="P95" i="73" a="1"/>
  <c r="P95" i="73" s="1"/>
  <c r="J105" i="72"/>
  <c r="J103" i="72" s="1"/>
  <c r="P89" i="72" a="1"/>
  <c r="P89" i="72" s="1"/>
  <c r="N91" i="72" a="1"/>
  <c r="N91" i="72" s="1"/>
  <c r="Q91" i="72" s="1"/>
  <c r="I105" i="73"/>
  <c r="P69" i="73" a="1"/>
  <c r="P69" i="73" s="1"/>
  <c r="N69" i="73" a="1"/>
  <c r="N69" i="73" s="1"/>
  <c r="Q69" i="73" s="1"/>
  <c r="W17" i="74" a="1"/>
  <c r="W17" i="74" s="1"/>
  <c r="U17" i="74" a="1"/>
  <c r="U17" i="74" s="1"/>
  <c r="X17" i="74" s="1"/>
  <c r="I105" i="74"/>
  <c r="I103" i="74" s="1"/>
  <c r="W83" i="74" a="1"/>
  <c r="W83" i="74" s="1"/>
  <c r="U83" i="74" a="1"/>
  <c r="U83" i="74" s="1"/>
  <c r="X83" i="74" s="1"/>
  <c r="W97" i="74" a="1"/>
  <c r="W97" i="74" s="1"/>
  <c r="U97" i="74" a="1"/>
  <c r="U97" i="74" s="1"/>
  <c r="X97" i="74" s="1"/>
  <c r="U11" i="74" a="1"/>
  <c r="U11" i="74" s="1"/>
  <c r="X11" i="74" s="1"/>
  <c r="K105" i="72"/>
  <c r="K103" i="72" s="1"/>
  <c r="N67" i="72" a="1"/>
  <c r="N67" i="72" s="1"/>
  <c r="Q67" i="72" s="1"/>
  <c r="P77" i="72" a="1"/>
  <c r="P77" i="72" s="1"/>
  <c r="N79" i="72" a="1"/>
  <c r="N79" i="72" s="1"/>
  <c r="Q79" i="72" s="1"/>
  <c r="P97" i="72" a="1"/>
  <c r="P97" i="72" s="1"/>
  <c r="P13" i="73" a="1"/>
  <c r="P13" i="73" s="1"/>
  <c r="P19" i="73" a="1"/>
  <c r="P19" i="73" s="1"/>
  <c r="P51" i="73" a="1"/>
  <c r="P51" i="73" s="1"/>
  <c r="N73" i="73" a="1"/>
  <c r="N73" i="73" s="1"/>
  <c r="Q73" i="73" s="1"/>
  <c r="F105" i="74"/>
  <c r="W13" i="74" a="1"/>
  <c r="W13" i="74" s="1"/>
  <c r="U13" i="74" a="1"/>
  <c r="U13" i="74" s="1"/>
  <c r="X13" i="74" s="1"/>
  <c r="W33" i="74" a="1"/>
  <c r="W33" i="74" s="1"/>
  <c r="U33" i="74" a="1"/>
  <c r="U33" i="74" s="1"/>
  <c r="X33" i="74" s="1"/>
  <c r="U45" i="74" a="1"/>
  <c r="U45" i="74" s="1"/>
  <c r="X45" i="74" s="1"/>
  <c r="U87" i="74" a="1"/>
  <c r="U87" i="74" s="1"/>
  <c r="X87" i="74" s="1"/>
  <c r="N59" i="73" a="1"/>
  <c r="N59" i="73" s="1"/>
  <c r="Q59" i="73" s="1"/>
  <c r="P59" i="73" a="1"/>
  <c r="P59" i="73" s="1"/>
  <c r="P95" i="72" a="1"/>
  <c r="P95" i="72" s="1"/>
  <c r="P27" i="73" a="1"/>
  <c r="P27" i="73" s="1"/>
  <c r="N27" i="73" a="1"/>
  <c r="N27" i="73" s="1"/>
  <c r="Q27" i="73" s="1"/>
  <c r="F105" i="73"/>
  <c r="F103" i="73" s="1"/>
  <c r="N11" i="72" a="1"/>
  <c r="N11" i="72" s="1"/>
  <c r="Q11" i="72" s="1"/>
  <c r="N29" i="73" a="1"/>
  <c r="N29" i="73" s="1"/>
  <c r="Q29" i="73" s="1"/>
  <c r="N31" i="73" a="1"/>
  <c r="N31" i="73" s="1"/>
  <c r="Q31" i="73" s="1"/>
  <c r="P31" i="73" a="1"/>
  <c r="P31" i="73" s="1"/>
  <c r="P37" i="73" a="1"/>
  <c r="P37" i="73" s="1"/>
  <c r="N39" i="73" a="1"/>
  <c r="N39" i="73" s="1"/>
  <c r="Q39" i="73" s="1"/>
  <c r="P39" i="73" a="1"/>
  <c r="P39" i="73" s="1"/>
  <c r="P87" i="73" a="1"/>
  <c r="P87" i="73" s="1"/>
  <c r="P89" i="73" a="1"/>
  <c r="P89" i="73" s="1"/>
  <c r="O105" i="74"/>
  <c r="O103" i="74" s="1"/>
  <c r="P85" i="72" a="1"/>
  <c r="P85" i="72" s="1"/>
  <c r="P99" i="72" a="1"/>
  <c r="P99" i="72" s="1"/>
  <c r="L105" i="73"/>
  <c r="L103" i="73" s="1"/>
  <c r="H104" i="73"/>
  <c r="N15" i="73" a="1"/>
  <c r="N15" i="73" s="1"/>
  <c r="Q15" i="73" s="1"/>
  <c r="N33" i="73" a="1"/>
  <c r="N33" i="73" s="1"/>
  <c r="Q33" i="73" s="1"/>
  <c r="P41" i="73" a="1"/>
  <c r="P41" i="73" s="1"/>
  <c r="N41" i="73" a="1"/>
  <c r="N41" i="73" s="1"/>
  <c r="Q41" i="73" s="1"/>
  <c r="P55" i="73" a="1"/>
  <c r="P55" i="73" s="1"/>
  <c r="P75" i="73" a="1"/>
  <c r="P75" i="73" s="1"/>
  <c r="N75" i="73" a="1"/>
  <c r="N75" i="73" s="1"/>
  <c r="Q75" i="73" s="1"/>
  <c r="N81" i="73" a="1"/>
  <c r="N81" i="73" s="1"/>
  <c r="Q81" i="73" s="1"/>
  <c r="P85" i="73" a="1"/>
  <c r="P85" i="73" s="1"/>
  <c r="N85" i="73" a="1"/>
  <c r="N85" i="73" s="1"/>
  <c r="Q85" i="73" s="1"/>
  <c r="R103" i="74"/>
  <c r="W77" i="74" a="1"/>
  <c r="W77" i="74" s="1"/>
  <c r="L103" i="74"/>
  <c r="H105" i="73"/>
  <c r="P73" i="72" a="1"/>
  <c r="P73" i="72" s="1"/>
  <c r="I104" i="73"/>
  <c r="P21" i="73" a="1"/>
  <c r="P21" i="73" s="1"/>
  <c r="P25" i="73" a="1"/>
  <c r="P25" i="73" s="1"/>
  <c r="P43" i="73" a="1"/>
  <c r="P43" i="73" s="1"/>
  <c r="N43" i="73" a="1"/>
  <c r="N43" i="73" s="1"/>
  <c r="Q43" i="73" s="1"/>
  <c r="P45" i="73" a="1"/>
  <c r="P45" i="73" s="1"/>
  <c r="P53" i="73" a="1"/>
  <c r="P53" i="73" s="1"/>
  <c r="Q105" i="74"/>
  <c r="Q103" i="74" s="1"/>
  <c r="K105" i="75"/>
  <c r="N19" i="75" a="1"/>
  <c r="N19" i="75" s="1"/>
  <c r="Q19" i="75" s="1"/>
  <c r="F104" i="75"/>
  <c r="G105" i="74"/>
  <c r="F103" i="74"/>
  <c r="W21" i="74" a="1"/>
  <c r="W21" i="74" s="1"/>
  <c r="W29" i="74" a="1"/>
  <c r="W29" i="74" s="1"/>
  <c r="W47" i="74" a="1"/>
  <c r="W47" i="74" s="1"/>
  <c r="U49" i="74" a="1"/>
  <c r="U49" i="74" s="1"/>
  <c r="X49" i="74" s="1"/>
  <c r="U71" i="74" a="1"/>
  <c r="U71" i="74" s="1"/>
  <c r="X71" i="74" s="1"/>
  <c r="W93" i="74" a="1"/>
  <c r="W93" i="74" s="1"/>
  <c r="I105" i="75"/>
  <c r="P15" i="75" a="1"/>
  <c r="P15" i="75" s="1"/>
  <c r="P29" i="75" a="1"/>
  <c r="P29" i="75" s="1"/>
  <c r="H105" i="74"/>
  <c r="H103" i="74" s="1"/>
  <c r="P105" i="74"/>
  <c r="P103" i="74" s="1"/>
  <c r="G104" i="74"/>
  <c r="U19" i="74" a="1"/>
  <c r="U19" i="74" s="1"/>
  <c r="X19" i="74" s="1"/>
  <c r="W104" i="74" s="1"/>
  <c r="W31" i="74" a="1"/>
  <c r="W31" i="74" s="1"/>
  <c r="U53" i="74" a="1"/>
  <c r="U53" i="74" s="1"/>
  <c r="X53" i="74" s="1"/>
  <c r="U69" i="74" a="1"/>
  <c r="U69" i="74" s="1"/>
  <c r="X69" i="74" s="1"/>
  <c r="W75" i="74" a="1"/>
  <c r="W75" i="74" s="1"/>
  <c r="W95" i="74" a="1"/>
  <c r="W95" i="74" s="1"/>
  <c r="N29" i="75" a="1"/>
  <c r="N29" i="75" s="1"/>
  <c r="Q29" i="75" s="1"/>
  <c r="P31" i="75" a="1"/>
  <c r="P31" i="75" s="1"/>
  <c r="P43" i="75" a="1"/>
  <c r="P43" i="75" s="1"/>
  <c r="P51" i="75" a="1"/>
  <c r="P51" i="75" s="1"/>
  <c r="N69" i="75" a="1"/>
  <c r="N69" i="75" s="1"/>
  <c r="Q69" i="75" s="1"/>
  <c r="N79" i="73" a="1"/>
  <c r="N79" i="73" s="1"/>
  <c r="Q79" i="73" s="1"/>
  <c r="J105" i="74"/>
  <c r="J103" i="74" s="1"/>
  <c r="U35" i="74" a="1"/>
  <c r="U35" i="74" s="1"/>
  <c r="X35" i="74" s="1"/>
  <c r="U99" i="74" a="1"/>
  <c r="U99" i="74" s="1"/>
  <c r="X99" i="74" s="1"/>
  <c r="P47" i="75" a="1"/>
  <c r="P47" i="75" s="1"/>
  <c r="N47" i="75" a="1"/>
  <c r="N47" i="75" s="1"/>
  <c r="Q47" i="75" s="1"/>
  <c r="P55" i="75" a="1"/>
  <c r="P55" i="75" s="1"/>
  <c r="N65" i="73" a="1"/>
  <c r="N65" i="73" s="1"/>
  <c r="Q65" i="73" s="1"/>
  <c r="P65" i="73" a="1"/>
  <c r="P65" i="73" s="1"/>
  <c r="P97" i="73" a="1"/>
  <c r="P97" i="73" s="1"/>
  <c r="K105" i="74"/>
  <c r="K103" i="74" s="1"/>
  <c r="S105" i="74"/>
  <c r="S103" i="74" s="1"/>
  <c r="W15" i="74" a="1"/>
  <c r="W15" i="74" s="1"/>
  <c r="W37" i="74" a="1"/>
  <c r="W37" i="74" s="1"/>
  <c r="U81" i="74" a="1"/>
  <c r="U81" i="74" s="1"/>
  <c r="X81" i="74" s="1"/>
  <c r="H103" i="75"/>
  <c r="P21" i="75" a="1"/>
  <c r="P21" i="75" s="1"/>
  <c r="P61" i="75" a="1"/>
  <c r="P61" i="75" s="1"/>
  <c r="P71" i="75" a="1"/>
  <c r="P71" i="75" s="1"/>
  <c r="P75" i="75" a="1"/>
  <c r="P75" i="75" s="1"/>
  <c r="U91" i="74" a="1"/>
  <c r="U91" i="74" s="1"/>
  <c r="X91" i="74" s="1"/>
  <c r="F105" i="75"/>
  <c r="N11" i="75" a="1"/>
  <c r="N11" i="75" s="1"/>
  <c r="Q11" i="75" s="1"/>
  <c r="P11" i="75" a="1"/>
  <c r="P11" i="75" s="1"/>
  <c r="N31" i="75" a="1"/>
  <c r="N31" i="75" s="1"/>
  <c r="Q31" i="75" s="1"/>
  <c r="P63" i="75" a="1"/>
  <c r="P63" i="75" s="1"/>
  <c r="N63" i="75" a="1"/>
  <c r="N63" i="75" s="1"/>
  <c r="Q63" i="75" s="1"/>
  <c r="P83" i="75" a="1"/>
  <c r="P83" i="75" s="1"/>
  <c r="N83" i="75" a="1"/>
  <c r="N83" i="75" s="1"/>
  <c r="Q83" i="75" s="1"/>
  <c r="K105" i="73"/>
  <c r="K103" i="73" s="1"/>
  <c r="N99" i="73" a="1"/>
  <c r="N99" i="73" s="1"/>
  <c r="Q99" i="73" s="1"/>
  <c r="P99" i="73" a="1"/>
  <c r="P99" i="73" s="1"/>
  <c r="W11" i="74" a="1"/>
  <c r="W11" i="74" s="1"/>
  <c r="U21" i="74" a="1"/>
  <c r="U21" i="74" s="1"/>
  <c r="X21" i="74" s="1"/>
  <c r="W45" i="74" a="1"/>
  <c r="W45" i="74" s="1"/>
  <c r="W71" i="74" a="1"/>
  <c r="W71" i="74" s="1"/>
  <c r="U73" i="74" a="1"/>
  <c r="U73" i="74" s="1"/>
  <c r="X73" i="74" s="1"/>
  <c r="W87" i="74" a="1"/>
  <c r="W87" i="74" s="1"/>
  <c r="W89" i="74" a="1"/>
  <c r="W89" i="74" s="1"/>
  <c r="G105" i="75"/>
  <c r="G103" i="75" s="1"/>
  <c r="N13" i="75" a="1"/>
  <c r="N13" i="75" s="1"/>
  <c r="Q13" i="75" s="1"/>
  <c r="P65" i="75" a="1"/>
  <c r="P65" i="75" s="1"/>
  <c r="P81" i="75" a="1"/>
  <c r="P81" i="75" s="1"/>
  <c r="P67" i="73" a="1"/>
  <c r="P67" i="73" s="1"/>
  <c r="P83" i="73" a="1"/>
  <c r="P83" i="73" s="1"/>
  <c r="N83" i="73" a="1"/>
  <c r="N83" i="73" s="1"/>
  <c r="Q83" i="73" s="1"/>
  <c r="N105" i="74"/>
  <c r="N103" i="74" s="1"/>
  <c r="M103" i="74"/>
  <c r="W49" i="74" a="1"/>
  <c r="W49" i="74" s="1"/>
  <c r="W53" i="74" a="1"/>
  <c r="W53" i="74" s="1"/>
  <c r="U67" i="74" a="1"/>
  <c r="U67" i="74" s="1"/>
  <c r="X67" i="74" s="1"/>
  <c r="N15" i="75" a="1"/>
  <c r="N15" i="75" s="1"/>
  <c r="Q15" i="75" s="1"/>
  <c r="N33" i="75" a="1"/>
  <c r="N33" i="75" s="1"/>
  <c r="Q33" i="75" s="1"/>
  <c r="P37" i="75" a="1"/>
  <c r="P37" i="75" s="1"/>
  <c r="N37" i="75" a="1"/>
  <c r="N37" i="75" s="1"/>
  <c r="Q37" i="75" s="1"/>
  <c r="N41" i="75" a="1"/>
  <c r="N41" i="75" s="1"/>
  <c r="Q41" i="75" s="1"/>
  <c r="N45" i="75" a="1"/>
  <c r="N45" i="75" s="1"/>
  <c r="Q45" i="75" s="1"/>
  <c r="P45" i="75" a="1"/>
  <c r="P45" i="75" s="1"/>
  <c r="N49" i="75" a="1"/>
  <c r="N49" i="75" s="1"/>
  <c r="Q49" i="75" s="1"/>
  <c r="N85" i="75" a="1"/>
  <c r="N85" i="75" s="1"/>
  <c r="Q85" i="75" s="1"/>
  <c r="H105" i="75"/>
  <c r="P53" i="75" a="1"/>
  <c r="P53" i="75" s="1"/>
  <c r="N57" i="75" a="1"/>
  <c r="N57" i="75" s="1"/>
  <c r="Q57" i="75" s="1"/>
  <c r="P57" i="75" a="1"/>
  <c r="P57" i="75" s="1"/>
  <c r="N91" i="75" a="1"/>
  <c r="N91" i="75" s="1"/>
  <c r="Q91" i="75" s="1"/>
  <c r="P91" i="75" a="1"/>
  <c r="P91" i="75" s="1"/>
  <c r="N77" i="75" a="1"/>
  <c r="N77" i="75" s="1"/>
  <c r="Q77" i="75" s="1"/>
  <c r="N97" i="75" a="1"/>
  <c r="N97" i="75" s="1"/>
  <c r="Q97" i="75" s="1"/>
  <c r="P97" i="75" a="1"/>
  <c r="P97" i="75" s="1"/>
  <c r="P99" i="75" a="1"/>
  <c r="P99" i="75" s="1"/>
  <c r="N99" i="75" a="1"/>
  <c r="N99" i="75" s="1"/>
  <c r="Q99" i="75" s="1"/>
  <c r="U15" i="74" a="1"/>
  <c r="U15" i="74" s="1"/>
  <c r="X15" i="74" s="1"/>
  <c r="W19" i="74" a="1"/>
  <c r="W19" i="74" s="1"/>
  <c r="U29" i="74" a="1"/>
  <c r="U29" i="74" s="1"/>
  <c r="X29" i="74" s="1"/>
  <c r="U47" i="74" a="1"/>
  <c r="U47" i="74" s="1"/>
  <c r="X47" i="74" s="1"/>
  <c r="U93" i="74" a="1"/>
  <c r="U93" i="74" s="1"/>
  <c r="X93" i="74" s="1"/>
  <c r="J105" i="75"/>
  <c r="N17" i="75" a="1"/>
  <c r="N17" i="75" s="1"/>
  <c r="Q17" i="75" s="1"/>
  <c r="I104" i="75"/>
  <c r="I103" i="75" s="1"/>
  <c r="N21" i="75" a="1"/>
  <c r="N21" i="75" s="1"/>
  <c r="Q21" i="75" s="1"/>
  <c r="N51" i="75" a="1"/>
  <c r="N51" i="75" s="1"/>
  <c r="Q51" i="75" s="1"/>
  <c r="P69" i="75" a="1"/>
  <c r="P69" i="75" s="1"/>
  <c r="N73" i="75" a="1"/>
  <c r="N73" i="75" s="1"/>
  <c r="Q73" i="75" s="1"/>
  <c r="P73" i="75" a="1"/>
  <c r="P73" i="75" s="1"/>
  <c r="N81" i="75" a="1"/>
  <c r="N81" i="75" s="1"/>
  <c r="Q81" i="75" s="1"/>
  <c r="J104" i="75"/>
  <c r="J103" i="75" s="1"/>
  <c r="N93" i="75" a="1"/>
  <c r="N93" i="75" s="1"/>
  <c r="Q93" i="75" s="1"/>
  <c r="P93" i="75" a="1"/>
  <c r="P93" i="75" s="1"/>
  <c r="L105" i="75"/>
  <c r="K104" i="75"/>
  <c r="K103" i="75" s="1"/>
  <c r="N25" i="75" a="1"/>
  <c r="N25" i="75" s="1"/>
  <c r="Q25" i="75" s="1"/>
  <c r="P25" i="75" a="1"/>
  <c r="P25" i="75" s="1"/>
  <c r="P85" i="75" a="1"/>
  <c r="P85" i="75" s="1"/>
  <c r="N89" i="75" a="1"/>
  <c r="N89" i="75" s="1"/>
  <c r="Q89" i="75" s="1"/>
  <c r="P89" i="75" a="1"/>
  <c r="P89" i="75" s="1"/>
  <c r="L104" i="75"/>
  <c r="L103" i="75" s="1"/>
  <c r="P95" i="75" a="1"/>
  <c r="P95" i="75" s="1"/>
  <c r="P105" i="73" l="1"/>
  <c r="D110" i="73" s="1"/>
  <c r="H103" i="73"/>
  <c r="P104" i="73"/>
  <c r="D111" i="73" s="1"/>
  <c r="I35" i="81" s="1"/>
  <c r="P105" i="72"/>
  <c r="P104" i="75"/>
  <c r="D111" i="75" s="1"/>
  <c r="M35" i="81" s="1"/>
  <c r="P105" i="75"/>
  <c r="G103" i="74"/>
  <c r="W105" i="74"/>
  <c r="W103" i="74" s="1"/>
  <c r="F103" i="75"/>
  <c r="I103" i="73"/>
  <c r="R37" i="81" l="1"/>
  <c r="S37" i="81" s="1"/>
  <c r="D16" i="42" s="1"/>
  <c r="D110" i="75"/>
  <c r="D108" i="75"/>
  <c r="M32" i="81" s="1"/>
  <c r="P103" i="72"/>
  <c r="D107" i="72" s="1"/>
  <c r="D45" i="81" s="1"/>
  <c r="D43" i="81" s="1"/>
  <c r="D110" i="72"/>
  <c r="D108" i="72"/>
  <c r="D46" i="81" s="1"/>
  <c r="D108" i="73"/>
  <c r="I32" i="81" s="1"/>
  <c r="V31" i="81" s="1"/>
  <c r="P103" i="73"/>
  <c r="D107" i="73" s="1"/>
  <c r="I31" i="81" s="1"/>
  <c r="I29" i="81" s="1"/>
  <c r="I34" i="81"/>
  <c r="D29" i="81"/>
  <c r="P103" i="75"/>
  <c r="D107" i="75" s="1"/>
  <c r="M31" i="81" s="1"/>
  <c r="M29" i="81" s="1"/>
  <c r="S35" i="81" l="1"/>
  <c r="D112" i="75"/>
  <c r="M36" i="81" s="1"/>
  <c r="M34" i="81"/>
  <c r="S31" i="81"/>
  <c r="D15" i="42" s="1"/>
  <c r="R30" i="81"/>
  <c r="S30" i="81" s="1"/>
  <c r="D48" i="81"/>
  <c r="R34" i="81" s="1"/>
  <c r="D112" i="72"/>
  <c r="D50" i="81" s="1"/>
  <c r="V30" i="81"/>
  <c r="D14" i="42" s="1"/>
  <c r="D112" i="73"/>
  <c r="I36" i="81" s="1"/>
  <c r="S34" i="81" l="1"/>
  <c r="R36" i="81"/>
  <c r="V35" i="81"/>
  <c r="V34" i="81"/>
  <c r="U36" i="81"/>
  <c r="AB8" i="49" l="1"/>
  <c r="AB7" i="49"/>
  <c r="L11" i="49"/>
  <c r="L7" i="49"/>
  <c r="C5" i="51"/>
  <c r="E8" i="51" s="1"/>
  <c r="K5" i="51"/>
  <c r="M8" i="51" s="1"/>
  <c r="R5" i="51"/>
  <c r="Y5" i="51"/>
  <c r="D8" i="51"/>
  <c r="L8" i="51"/>
  <c r="S9" i="51"/>
  <c r="D9" i="51"/>
  <c r="L9" i="51"/>
  <c r="S8" i="51"/>
  <c r="Z9" i="51"/>
  <c r="P4" i="49"/>
  <c r="V4" i="49"/>
  <c r="X7" i="49" s="1"/>
  <c r="AA4" i="49"/>
  <c r="AC7" i="49" s="1"/>
  <c r="AI4" i="49"/>
  <c r="AL7" i="49" s="1"/>
  <c r="AK9" i="49"/>
  <c r="L8" i="49"/>
  <c r="AK10" i="49"/>
  <c r="L9" i="49"/>
  <c r="AK7" i="49"/>
  <c r="L10" i="49"/>
  <c r="AK11" i="49"/>
  <c r="AK8" i="49"/>
  <c r="AA13" i="51" l="1"/>
  <c r="AA12" i="51"/>
  <c r="AA11" i="51"/>
  <c r="AA10" i="51"/>
  <c r="AA9" i="51"/>
  <c r="AA8" i="51"/>
  <c r="S9" i="49"/>
  <c r="S8" i="49"/>
  <c r="S12" i="49"/>
  <c r="S11" i="49"/>
  <c r="S10" i="49"/>
  <c r="M8" i="49"/>
  <c r="T8" i="51"/>
  <c r="T9" i="51"/>
  <c r="AL10" i="49"/>
  <c r="AL8" i="49"/>
  <c r="AL9" i="49"/>
  <c r="AL11" i="49"/>
  <c r="AC8" i="49"/>
  <c r="M9" i="51"/>
  <c r="X8" i="49"/>
  <c r="E9" i="51"/>
  <c r="S7"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<sst xmlns="http://schemas.openxmlformats.org/spreadsheetml/2006/main" count="2707" uniqueCount="453">
  <si>
    <t>Document/Tab</t>
  </si>
  <si>
    <t>Definition</t>
  </si>
  <si>
    <t>Required for this project?</t>
  </si>
  <si>
    <t>Executive summary</t>
  </si>
  <si>
    <t>An executive summary is a brief overview of the project that explains the purpose of the project, the methodology used, the key findings, and the recommendations for improvement.</t>
  </si>
  <si>
    <t>Yes</t>
  </si>
  <si>
    <t>Staff&amp;Patient Survey Dashboard</t>
  </si>
  <si>
    <t>A Patient and staff surveys are an important tool for continuous improvement projects because they provide a direct perspective from the people who are most affected by the process under review. The dashboard provide a summary of this data.</t>
  </si>
  <si>
    <t xml:space="preserve"> Value Stream Map </t>
  </si>
  <si>
    <t>A Value Stream Map provides the entire process flow view from start to finish. It aids in creating plans to optimize the process and helps identify wastes depicted by Kaizen Bursts.</t>
  </si>
  <si>
    <t>Time observation sheets (Lead)</t>
  </si>
  <si>
    <t xml:space="preserve"> Time observation sheets are used to collect data on the amount of time it takes to complete the entire process. This data can then be used to identify areas for improvement, such as reducing waste or bottlenecks.</t>
  </si>
  <si>
    <t>Time observation sheets (Cycle)</t>
  </si>
  <si>
    <t xml:space="preserve"> Time observation sheets are used to collect data on the amount of time it takes an operator to complete his work. This data can then be used to identify areas for improvement, such as reducing waste or bottlenecks.</t>
  </si>
  <si>
    <t>Baton Passing Table</t>
  </si>
  <si>
    <t>A Baton Passing Table is a tool for tracking and managing the transfer of responsibility for a task or project from one person to another. It is used where it is important to track the handover of work.</t>
  </si>
  <si>
    <t>Executive Summary</t>
  </si>
  <si>
    <t>The National Performance Target for ED is that 76% of patients should be seen, treated, discharged or admitted within 4 hours by March 2024.</t>
  </si>
  <si>
    <t>King George Hopsital (KGH) ED have been working with the Continuous Improvement Team to improve the performance and ensure the right patient is going to the right place at the right time by exploring improvement opportunities within the ED process.</t>
  </si>
  <si>
    <r>
      <t>A new RAFTing Model was introduced at KGH ED in M</t>
    </r>
    <r>
      <rPr>
        <sz val="12"/>
        <rFont val="Calibri"/>
        <family val="2"/>
      </rPr>
      <t xml:space="preserve">ay 2023. </t>
    </r>
    <r>
      <rPr>
        <sz val="12"/>
        <color theme="1"/>
        <rFont val="Calibri"/>
        <family val="2"/>
      </rPr>
      <t xml:space="preserve">Continous Improvement Team observation data collected showed the following after the introduction of RAFTing: </t>
    </r>
  </si>
  <si>
    <t>1. Lead Time:</t>
  </si>
  <si>
    <t xml:space="preserve">The time it takes from when the patient arrives at RAFTing to when they leave RAFTing was: </t>
  </si>
  <si>
    <t>2h 07 min for LAS patients and 1h 52min for Walk In (PELC) Patients</t>
  </si>
  <si>
    <t>2. Processing Time:</t>
  </si>
  <si>
    <t>The time the process takes without waiting and walking time was:</t>
  </si>
  <si>
    <t>42 min for LAS patients and 37 min for Walk (PELC) Patients</t>
  </si>
  <si>
    <t>3. Waiting Time:</t>
  </si>
  <si>
    <t>The time the patient is waiting for the next step within the process to happen:</t>
  </si>
  <si>
    <t>1h 22 min for LAS patients and 1h 12 min for Walk (PELC) Patients</t>
  </si>
  <si>
    <t>4. Improvement Ideas:</t>
  </si>
  <si>
    <t>The total improvement opportunities identified were:</t>
  </si>
  <si>
    <t>The staff worked tirelessly and demonstrated a real enthusiasm to implement an improved RAFTing Model to ensure patients receive the highest quality care. Following introduction, the process was adapted several times, with the team looking to standardise the best model.</t>
  </si>
  <si>
    <t xml:space="preserve">In July 2023 a trial was done in collaboration with LAS for the W45 programme. This involved LAS crews spending no longer than 45 min on site before handing over the patients to the care of ED staff and crews leaving the hospital. The target set for LAS handover and departure time was 15 minutes. To achieve this a Rapid Handover Model was trialled as the start of the RAFTing process. Following the success of this trial, the Rapid Hanodver Model was incorporated as part of the RAFTing process. </t>
  </si>
  <si>
    <t xml:space="preserve">The Continous Improvement Team were requested to support with re-collecting the RAFTing metrics in order to measure the change and identify any further improvement opportunities. 
The data for this project is outlined below: </t>
  </si>
  <si>
    <t>The time the process takes without waiting and walking time is:</t>
  </si>
  <si>
    <t>The total improvement opportunities to date are:</t>
  </si>
  <si>
    <t xml:space="preserve">5. Improvement Opportunities: </t>
  </si>
  <si>
    <t xml:space="preserve">Wastes observed in process: </t>
  </si>
  <si>
    <t xml:space="preserve">The data collected reflects continued positive change in the process and presents further improvement opportunities for the KGH ED Team to enhance the Rapid Handover and RAFTing Model through further Plan Do Study Act (PDSA) Cycles and continous incremental improvements to the process. </t>
  </si>
  <si>
    <t>Staff Survey</t>
  </si>
  <si>
    <t>+</t>
  </si>
  <si>
    <t>Patient Survey</t>
  </si>
  <si>
    <t>Process Boundaries</t>
  </si>
  <si>
    <t>Author:</t>
  </si>
  <si>
    <t>D.Marx, E. King, R. Burgess</t>
  </si>
  <si>
    <t xml:space="preserve">From: </t>
  </si>
  <si>
    <t>Patient enters RAFTING area</t>
  </si>
  <si>
    <t>Date prepared:</t>
  </si>
  <si>
    <t xml:space="preserve">To: </t>
  </si>
  <si>
    <t>Patient leaves RAFTING area</t>
  </si>
  <si>
    <t xml:space="preserve"> I arrive at RAFTING</t>
  </si>
  <si>
    <t>I am booked in at Reception</t>
  </si>
  <si>
    <t>I am handed over to NIC by PELC Streamer</t>
  </si>
  <si>
    <t>I am assessed by the Doctor</t>
  </si>
  <si>
    <t>I am seen by ADA</t>
  </si>
  <si>
    <t>I am seen by Nurse</t>
  </si>
  <si>
    <t>I am discharged from RAFTING</t>
  </si>
  <si>
    <t>Wait time median</t>
  </si>
  <si>
    <t xml:space="preserve">Patient arrives at RAFTing via PELC. </t>
  </si>
  <si>
    <t xml:space="preserve">Patient books in at ED reception. 
Receptionists tasks patient details, books in on system and prints Front Sheet. </t>
  </si>
  <si>
    <t>PELC Streamer hands over to NIC.</t>
  </si>
  <si>
    <t xml:space="preserve">Doctor calls pateint and performs RAFTing assessment. Doctor writes RAFT treatment prescription notes. </t>
  </si>
  <si>
    <t xml:space="preserve">Patient has bloods taken and ECG done by ADA. ADA may also take observations (vital signs).  </t>
  </si>
  <si>
    <t xml:space="preserve">Patient has observations taken by the Nurse Nurse prepares and deliveres treatment (medication). </t>
  </si>
  <si>
    <t>Patient is discharged from RAFTing and moved to another area.</t>
  </si>
  <si>
    <t xml:space="preserve">Receptionist x 1
PELC Streamer x 1
</t>
  </si>
  <si>
    <t xml:space="preserve">Nurse in Charge x 1
PELC Streamer x 1
</t>
  </si>
  <si>
    <t>1 x Doctor</t>
  </si>
  <si>
    <t>1 x ADA</t>
  </si>
  <si>
    <t>1 x Nurse</t>
  </si>
  <si>
    <t>LAS Totals</t>
  </si>
  <si>
    <t>LAS Patients</t>
  </si>
  <si>
    <t>PELC Totals</t>
  </si>
  <si>
    <t>Walk In Patients</t>
  </si>
  <si>
    <t>Combined Totals</t>
  </si>
  <si>
    <t>LAS + PELC Patients</t>
  </si>
  <si>
    <t>Lead Time</t>
  </si>
  <si>
    <t>CT:</t>
  </si>
  <si>
    <t>Processing Time</t>
  </si>
  <si>
    <t>PT:</t>
  </si>
  <si>
    <t xml:space="preserve">Takt Time (Time Available/Demand) </t>
  </si>
  <si>
    <t>8mins</t>
  </si>
  <si>
    <t>CO</t>
  </si>
  <si>
    <t>Change Over Time</t>
  </si>
  <si>
    <t>VA:</t>
  </si>
  <si>
    <t>Value Added (VA) Time</t>
  </si>
  <si>
    <t>NVA:</t>
  </si>
  <si>
    <t>Non Value Added (NVA) Time</t>
  </si>
  <si>
    <t>%VA:</t>
  </si>
  <si>
    <t>% VA</t>
  </si>
  <si>
    <t>Waiting Time</t>
  </si>
  <si>
    <t>I arrive at RAFTING</t>
  </si>
  <si>
    <t>I am handed over to Nurse in Charge by Ambulance Crew (LAS)</t>
  </si>
  <si>
    <t xml:space="preserve">Patient arrives at RAFTing via ambulance (LAS). </t>
  </si>
  <si>
    <t xml:space="preserve">One of the ambulance crew books the patient in at ED reception. 
Receptionists tasks LAS pin and patient details, books in on system and prints Front Sheet. </t>
  </si>
  <si>
    <t xml:space="preserve">LAS Crew hand over to NIC. </t>
  </si>
  <si>
    <t xml:space="preserve">Ambulance Crew x 2 </t>
  </si>
  <si>
    <t>Receptionist x 1 
Ambulance Crew x 1</t>
  </si>
  <si>
    <t xml:space="preserve">Nurse In Charge x 1
Ambulance Crew x 1
</t>
  </si>
  <si>
    <t>Process Rating Score</t>
  </si>
  <si>
    <t>Process Rating Reasons Themed</t>
  </si>
  <si>
    <t>Understanding Your Role</t>
  </si>
  <si>
    <t>Describe Process in one word</t>
  </si>
  <si>
    <t>What would you change?</t>
  </si>
  <si>
    <t>What would you change/improve?</t>
  </si>
  <si>
    <t>Maximum Score</t>
  </si>
  <si>
    <t>Total</t>
  </si>
  <si>
    <t>Count of Q1: How would you rate the current process from 1 - 5 Themed</t>
  </si>
  <si>
    <t>Count of Role</t>
  </si>
  <si>
    <t>Role</t>
  </si>
  <si>
    <t>Q1: How would you rate the current process from 1 - 5?</t>
  </si>
  <si>
    <t>Process Rating Mode/Median by Role</t>
  </si>
  <si>
    <t>Overall Process Rating Mode</t>
  </si>
  <si>
    <t>Q1: How would you rate the current process from 1 - 5 Themed</t>
  </si>
  <si>
    <t>Theme</t>
  </si>
  <si>
    <t>%</t>
  </si>
  <si>
    <t>Q2: Have you been clearly communicated what you should be doing? Themed</t>
  </si>
  <si>
    <t>Q3: If you could describe this process  in a word, what would you choose? Themed</t>
  </si>
  <si>
    <t>Q4: If you could change anything, what would you change? Themed</t>
  </si>
  <si>
    <t>ADA</t>
  </si>
  <si>
    <t>Process</t>
  </si>
  <si>
    <t>Communication Needs Improving</t>
  </si>
  <si>
    <t>Good</t>
  </si>
  <si>
    <t>Doctor</t>
  </si>
  <si>
    <t>Communication</t>
  </si>
  <si>
    <t xml:space="preserve">Good Communication </t>
  </si>
  <si>
    <t>Poor</t>
  </si>
  <si>
    <t>Staffing</t>
  </si>
  <si>
    <t>LAS</t>
  </si>
  <si>
    <t>Space</t>
  </si>
  <si>
    <t>Nursing</t>
  </si>
  <si>
    <t xml:space="preserve">Space </t>
  </si>
  <si>
    <t>Layout</t>
  </si>
  <si>
    <t xml:space="preserve">Reception </t>
  </si>
  <si>
    <t>Volume of Patients</t>
  </si>
  <si>
    <t>IT Systems</t>
  </si>
  <si>
    <t>Nurse</t>
  </si>
  <si>
    <t xml:space="preserve">Process IT </t>
  </si>
  <si>
    <t>Process IT</t>
  </si>
  <si>
    <t>Grand Total</t>
  </si>
  <si>
    <t>Nurse In Charge</t>
  </si>
  <si>
    <t>Reception</t>
  </si>
  <si>
    <t>Student Nurse</t>
  </si>
  <si>
    <t>No</t>
  </si>
  <si>
    <t>Date</t>
  </si>
  <si>
    <t xml:space="preserve">Why? </t>
  </si>
  <si>
    <t xml:space="preserve">Q2: Have you been clearly communicated what you should be doing? </t>
  </si>
  <si>
    <t>Comments</t>
  </si>
  <si>
    <t xml:space="preserve">Q3: If you could describe this process  in a word, what would you choose? </t>
  </si>
  <si>
    <t xml:space="preserve">Q4: If you could change anything, what would you change? </t>
  </si>
  <si>
    <r>
      <t xml:space="preserve">Better than before. Still room to improve. More communication needed. </t>
    </r>
    <r>
      <rPr>
        <sz val="11"/>
        <color theme="7"/>
        <rFont val="Calibri"/>
        <family val="2"/>
      </rPr>
      <t>Better if bloods are done before RAFTING.</t>
    </r>
  </si>
  <si>
    <t>Organised Mess</t>
  </si>
  <si>
    <r>
      <t xml:space="preserve">Layout. </t>
    </r>
    <r>
      <rPr>
        <sz val="11"/>
        <color theme="7"/>
        <rFont val="Calibri"/>
        <family val="2"/>
      </rPr>
      <t>Make the old triage rooms and ADA rooms in the waiting area as ADA rooms for SDEC and RAFTING.</t>
    </r>
    <r>
      <rPr>
        <sz val="11"/>
        <color theme="1"/>
        <rFont val="Calibri"/>
        <family val="2"/>
      </rPr>
      <t xml:space="preserve"> This would improve communication.</t>
    </r>
  </si>
  <si>
    <t>It is unorganised. People don't get moved on quick enough.</t>
  </si>
  <si>
    <t>It changes everyday.</t>
  </si>
  <si>
    <t>Organised Chaos</t>
  </si>
  <si>
    <r>
      <t xml:space="preserve">Make the flow easier. </t>
    </r>
    <r>
      <rPr>
        <sz val="11"/>
        <color theme="7"/>
        <rFont val="Calibri"/>
        <family val="2"/>
      </rPr>
      <t>As soon as they are RAFTED they should be brought to be bled.</t>
    </r>
  </si>
  <si>
    <r>
      <t>Lots of room for confusion on the computer system. There are three different sections for RAFTING including one which says chairs.</t>
    </r>
    <r>
      <rPr>
        <sz val="11"/>
        <color theme="7"/>
        <rFont val="Calibri"/>
        <family val="2"/>
      </rPr>
      <t xml:space="preserve"> It would be easier to have one list and then identify those which are LAS. There should be a standardised place to put the treatment plan so it is easy to see what has been done. </t>
    </r>
  </si>
  <si>
    <t>There is a lot of ambiguity and exclusion ie MH patients, why if not mental health should they go to Majors and nor SDEC.</t>
  </si>
  <si>
    <t>Clumsy</t>
  </si>
  <si>
    <t>Better than it was but elements could be ironed out. Computers are all set up differently and BHRUT links are not in the same place.</t>
  </si>
  <si>
    <t>Working but backlog when there are lots of patients arriving together.</t>
  </si>
  <si>
    <t>Organised</t>
  </si>
  <si>
    <t>More Staff.</t>
  </si>
  <si>
    <r>
      <t xml:space="preserve">Shortage of clinicians. </t>
    </r>
    <r>
      <rPr>
        <sz val="11"/>
        <color theme="9"/>
        <rFont val="Calibri"/>
        <family val="2"/>
      </rPr>
      <t>Some doctors take longer to process. Lack of offload space.</t>
    </r>
  </si>
  <si>
    <t>Systematic 'ideally'</t>
  </si>
  <si>
    <t>Allowing the clinician to receive direct handover from LAS. Clinicians do short RAFT not full assessment.</t>
  </si>
  <si>
    <t>Sometimes it works, sometimes it doesn't.</t>
  </si>
  <si>
    <r>
      <rPr>
        <sz val="11"/>
        <color theme="7"/>
        <rFont val="Calibri"/>
        <family val="2"/>
      </rPr>
      <t>Able to order Xray and CT scan without going to the Dept</t>
    </r>
    <r>
      <rPr>
        <sz val="11"/>
        <color theme="1"/>
        <rFont val="Calibri"/>
        <family val="2"/>
      </rPr>
      <t>.</t>
    </r>
    <r>
      <rPr>
        <sz val="11"/>
        <color theme="9"/>
        <rFont val="Calibri"/>
        <family val="2"/>
      </rPr>
      <t xml:space="preserve"> Lack of space at the computer. Increase space for examination rooms as unable to perform detailed examination. Staffing.</t>
    </r>
  </si>
  <si>
    <r>
      <t xml:space="preserve">Communication between ADA and Docter as to what bloods they need. Doctors communicate what they need differently, face to face or on different places on the computer. </t>
    </r>
    <r>
      <rPr>
        <sz val="11"/>
        <color theme="9"/>
        <rFont val="Calibri"/>
        <family val="2"/>
      </rPr>
      <t>Patients notes are in different places RAFTING and SDEC.</t>
    </r>
  </si>
  <si>
    <r>
      <t xml:space="preserve">Nurse say bleed without being seen. Doctors say wait to RAFTING. We end up asking the patient why they are in to work out what bloods they may need. Battle with Nurses and ADA and Doctors. </t>
    </r>
    <r>
      <rPr>
        <sz val="11"/>
        <color theme="7"/>
        <rFont val="Calibri"/>
        <family val="2"/>
      </rPr>
      <t>Should have used role play to understand who does what first.</t>
    </r>
  </si>
  <si>
    <t>Chaos</t>
  </si>
  <si>
    <r>
      <t xml:space="preserve">Organise the way things are done. </t>
    </r>
    <r>
      <rPr>
        <sz val="11"/>
        <color theme="7"/>
        <rFont val="Calibri"/>
        <family val="2"/>
      </rPr>
      <t>Doctors to be inside the bay triage the patient with ADA with them.</t>
    </r>
  </si>
  <si>
    <t>Definitely a lot better. Better at KGH than Queen's. Sometimes with the handover not being taken things can be missed.</t>
  </si>
  <si>
    <t>Chaotic</t>
  </si>
  <si>
    <t>It can take ages to be seen. Issues to handover because the patient was mental health but the Doctor has walked off. Not the first time.</t>
  </si>
  <si>
    <t>More calm here (RAFTING).</t>
  </si>
  <si>
    <t>Carnage</t>
  </si>
  <si>
    <t>Need to have a screen so the patient can speak with privacy.</t>
  </si>
  <si>
    <t>Relationship between staff and crew is poor. Not always take the handover. Just want to know if we have booked in and pinned off. Our 45 min policy should have exclusion as its not fair on them or us. Is it better for us as we are not 3 hours late on our shifts anymore.</t>
  </si>
  <si>
    <t>Not allowed to cross the line a queue at reception.</t>
  </si>
  <si>
    <t>Fair</t>
  </si>
  <si>
    <t>LAS Job cycle times mean we all turn up together.</t>
  </si>
  <si>
    <t>We are taking care of patients very well.</t>
  </si>
  <si>
    <t>Great</t>
  </si>
  <si>
    <t>Nothing. Staff Shortages.</t>
  </si>
  <si>
    <t>Constantly changes. Not getting emails with changes anymore.</t>
  </si>
  <si>
    <t>Need to be consistent. Changed where we leave fit to sit patients today to out in the waiting area.</t>
  </si>
  <si>
    <t>Confusing</t>
  </si>
  <si>
    <t>Pick something and stick with it.</t>
  </si>
  <si>
    <t>Quicker because not handing over patient. Hospital staff not trained on how to use our paperwork. Probably end up RAFTING patients again.</t>
  </si>
  <si>
    <t>Hospital changed where patient should be left. Were rude. We should have received an email about the changes.</t>
  </si>
  <si>
    <t>Disregarding handovers.</t>
  </si>
  <si>
    <r>
      <t xml:space="preserve">Volume of patients. </t>
    </r>
    <r>
      <rPr>
        <sz val="11"/>
        <color theme="9"/>
        <rFont val="Calibri"/>
        <family val="2"/>
      </rPr>
      <t>Area is too small. Not enough staff.</t>
    </r>
  </si>
  <si>
    <t>Doesn’t work</t>
  </si>
  <si>
    <r>
      <t>Process means that the LAS and Patients cross over to check in at different desks.</t>
    </r>
    <r>
      <rPr>
        <sz val="11"/>
        <rFont val="Calibri"/>
        <family val="2"/>
      </rPr>
      <t xml:space="preserve"> Reception works better with two people.</t>
    </r>
    <r>
      <rPr>
        <sz val="11"/>
        <color theme="1"/>
        <rFont val="Calibri"/>
        <family val="2"/>
      </rPr>
      <t xml:space="preserve"> We end up booking patients in twice when they move to another area so they don't breach but they are still in ED.</t>
    </r>
  </si>
  <si>
    <t>RAFTING good. Not enough space to offload.</t>
  </si>
  <si>
    <t>Beautiful</t>
  </si>
  <si>
    <r>
      <t xml:space="preserve">More space for offloading patients. </t>
    </r>
    <r>
      <rPr>
        <sz val="11"/>
        <color theme="9"/>
        <rFont val="Calibri"/>
        <family val="2"/>
      </rPr>
      <t>Minimum of 2 Doctors and more Doctors after 6pm.</t>
    </r>
  </si>
  <si>
    <t>No 5 Q1 - Split Out</t>
  </si>
  <si>
    <t xml:space="preserve">Some doctors take longer to process. </t>
  </si>
  <si>
    <t>Lack of offload space.</t>
  </si>
  <si>
    <t>No 7 Q1 - Split Out</t>
  </si>
  <si>
    <t>Patients notes are in different places RAFTING and SDEC.</t>
  </si>
  <si>
    <t>No 14 Q1 - Split Out</t>
  </si>
  <si>
    <t xml:space="preserve">Area is too small. </t>
  </si>
  <si>
    <t>Not enough staff.</t>
  </si>
  <si>
    <t>No 7 Q4 - Split Out</t>
  </si>
  <si>
    <r>
      <t>Lack of space at the computer.</t>
    </r>
    <r>
      <rPr>
        <sz val="11"/>
        <color rgb="FFFF0000"/>
        <rFont val="Calibri"/>
        <family val="2"/>
      </rPr>
      <t xml:space="preserve"> </t>
    </r>
  </si>
  <si>
    <t xml:space="preserve">Increase space for examination rooms as unable to perform detailed examination. </t>
  </si>
  <si>
    <t>Staffing.</t>
  </si>
  <si>
    <t>No 16 Q4 - Split Out</t>
  </si>
  <si>
    <t>Minimum of 2 Doctors and more Doctors after 6pm.</t>
  </si>
  <si>
    <r>
      <t xml:space="preserve">NOTE: Items highligted in </t>
    </r>
    <r>
      <rPr>
        <sz val="11"/>
        <color theme="7"/>
        <rFont val="Calibri"/>
        <family val="2"/>
      </rPr>
      <t xml:space="preserve">Purple </t>
    </r>
    <r>
      <rPr>
        <sz val="11"/>
        <color theme="1"/>
        <rFont val="Calibri"/>
        <family val="2"/>
      </rPr>
      <t>indicate</t>
    </r>
    <r>
      <rPr>
        <sz val="11"/>
        <color theme="7"/>
        <rFont val="Calibri"/>
        <family val="2"/>
      </rPr>
      <t xml:space="preserve"> Improvement Ideas</t>
    </r>
    <r>
      <rPr>
        <sz val="11"/>
        <color theme="1"/>
        <rFont val="Calibri"/>
        <family val="2"/>
      </rPr>
      <t>.</t>
    </r>
  </si>
  <si>
    <r>
      <t xml:space="preserve">NOTE: Items highligted in </t>
    </r>
    <r>
      <rPr>
        <sz val="11"/>
        <color theme="9"/>
        <rFont val="Calibri"/>
        <family val="2"/>
      </rPr>
      <t>Orange</t>
    </r>
    <r>
      <rPr>
        <sz val="11"/>
        <color theme="1"/>
        <rFont val="Calibri"/>
        <family val="2"/>
      </rPr>
      <t xml:space="preserve"> indicate</t>
    </r>
    <r>
      <rPr>
        <sz val="11"/>
        <color theme="9"/>
        <rFont val="Calibri"/>
        <family val="2"/>
      </rPr>
      <t xml:space="preserve"> additional reasons/ideas</t>
    </r>
    <r>
      <rPr>
        <sz val="11"/>
        <color theme="1"/>
        <rFont val="Calibri"/>
        <family val="2"/>
      </rPr>
      <t xml:space="preserve"> captured at bottom of data set.</t>
    </r>
  </si>
  <si>
    <t>Count of Patient</t>
  </si>
  <si>
    <t>Did you recieve good care today?</t>
  </si>
  <si>
    <t>Q1: Did you receive good care today? 
If no, specify the reason why.</t>
  </si>
  <si>
    <t>Did you receive good care today?</t>
  </si>
  <si>
    <t>Q2: Have you been clearly communicated what your plan was?  (One Word)</t>
  </si>
  <si>
    <t>Staff Experience</t>
  </si>
  <si>
    <t>Lack of Refreshments</t>
  </si>
  <si>
    <t>Signage</t>
  </si>
  <si>
    <t>Process Speed</t>
  </si>
  <si>
    <t>Nothing</t>
  </si>
  <si>
    <t>Patient</t>
  </si>
  <si>
    <t xml:space="preserve">Q2: Have you been clearly communicated what your plan was? </t>
  </si>
  <si>
    <t xml:space="preserve">During Rafting </t>
  </si>
  <si>
    <t>PELC as first step worked well - felt attended to as obs taken and decision made where we should go.</t>
  </si>
  <si>
    <t xml:space="preserve">Signage not good if first time attendee - natural to go into A&amp;E door, won't know to go to PELC first. </t>
  </si>
  <si>
    <t>RAFT signs not clear when arriving at RAFT Reception - not sure where to go.</t>
  </si>
  <si>
    <t>Design of Department does not appear to have enough space for number of patients or staff to work effectively.</t>
  </si>
  <si>
    <t xml:space="preserve">What does RAFT and SDEC stand for? Could signs include this for patients? </t>
  </si>
  <si>
    <t>Ambulances seem to have to wait long to leave.</t>
  </si>
  <si>
    <t>After Rafting</t>
  </si>
  <si>
    <t>Excellent</t>
  </si>
  <si>
    <t>Brilliant</t>
  </si>
  <si>
    <t>29/9/02023</t>
  </si>
  <si>
    <t>PELC queuing prioritisation.</t>
  </si>
  <si>
    <t>Spot On</t>
  </si>
  <si>
    <t>Slow</t>
  </si>
  <si>
    <t>Timing is too long to wait for a returning patient.</t>
  </si>
  <si>
    <t>Friendly</t>
  </si>
  <si>
    <t>Waited too long for pain killers.</t>
  </si>
  <si>
    <t>Staff need to be more valued.</t>
  </si>
  <si>
    <t>Not been offered food.</t>
  </si>
  <si>
    <t>Long Winded</t>
  </si>
  <si>
    <t>Clearer Directions.</t>
  </si>
  <si>
    <t>Very Good</t>
  </si>
  <si>
    <t>Lack of refreshments trolley.</t>
  </si>
  <si>
    <t>Long</t>
  </si>
  <si>
    <t>Quicker</t>
  </si>
  <si>
    <t>Clear</t>
  </si>
  <si>
    <t>Waiting</t>
  </si>
  <si>
    <t xml:space="preserve">Time Observation Form - Cycle Time </t>
  </si>
  <si>
    <t>From</t>
  </si>
  <si>
    <t>Book in at ED Reception</t>
  </si>
  <si>
    <t>RAFTING</t>
  </si>
  <si>
    <t>Time Available (mins)</t>
  </si>
  <si>
    <t>24 hours = 1140 mins</t>
  </si>
  <si>
    <r>
      <rPr>
        <sz val="11"/>
        <color theme="6" tint="0.39997558519241921"/>
        <rFont val="Arial"/>
        <family val="2"/>
        <scheme val="minor"/>
      </rPr>
      <t>17/08/2023</t>
    </r>
    <r>
      <rPr>
        <sz val="11"/>
        <color theme="1"/>
        <rFont val="Arial"/>
        <family val="2"/>
        <scheme val="minor"/>
      </rPr>
      <t xml:space="preserve">, </t>
    </r>
    <r>
      <rPr>
        <sz val="11"/>
        <color theme="8" tint="0.39997558519241921"/>
        <rFont val="Arial"/>
        <family val="2"/>
        <scheme val="minor"/>
      </rPr>
      <t xml:space="preserve"> 23/08/2023</t>
    </r>
    <r>
      <rPr>
        <sz val="11"/>
        <rFont val="Arial"/>
        <family val="2"/>
        <scheme val="minor"/>
      </rPr>
      <t>,</t>
    </r>
    <r>
      <rPr>
        <sz val="11"/>
        <color theme="8" tint="0.39997558519241921"/>
        <rFont val="Arial"/>
        <family val="2"/>
        <scheme val="minor"/>
      </rPr>
      <t xml:space="preserve"> 31/08/2023</t>
    </r>
  </si>
  <si>
    <t>To</t>
  </si>
  <si>
    <t xml:space="preserve">Patient leaves RAFTING </t>
  </si>
  <si>
    <t>Cycle</t>
  </si>
  <si>
    <t>ALL</t>
  </si>
  <si>
    <t>Demand</t>
  </si>
  <si>
    <t>140 (mean daily)</t>
  </si>
  <si>
    <t>Time</t>
  </si>
  <si>
    <t>08:30 - 16:30</t>
  </si>
  <si>
    <t>Area</t>
  </si>
  <si>
    <t>KGH ED RAFTING</t>
  </si>
  <si>
    <t>Operator Title</t>
  </si>
  <si>
    <t>Takt Time (mins)</t>
  </si>
  <si>
    <t>8 mins</t>
  </si>
  <si>
    <t>Completed By</t>
  </si>
  <si>
    <t>E. King</t>
  </si>
  <si>
    <t>Patient Scored &gt;&gt;</t>
  </si>
  <si>
    <t>YES</t>
  </si>
  <si>
    <t>Most Frequent Task Time</t>
  </si>
  <si>
    <t>Step #</t>
  </si>
  <si>
    <t>Description of Operation</t>
  </si>
  <si>
    <t>Waste</t>
  </si>
  <si>
    <t>Waiting/Walking Time (W) / Processing Time (P)</t>
  </si>
  <si>
    <t>1. Walk in (PELC)</t>
  </si>
  <si>
    <t xml:space="preserve">2. LAS </t>
  </si>
  <si>
    <t xml:space="preserve">3. LAS </t>
  </si>
  <si>
    <t xml:space="preserve">4. Walk in (PELC) </t>
  </si>
  <si>
    <t>5. Walk in (PELC)</t>
  </si>
  <si>
    <t>6. Walk in (PELC)</t>
  </si>
  <si>
    <t>7. Walk in (PELC)</t>
  </si>
  <si>
    <t>8. LAS</t>
  </si>
  <si>
    <t>9. Walk in (PELC)</t>
  </si>
  <si>
    <t>10. LAS</t>
  </si>
  <si>
    <t>11. LAS</t>
  </si>
  <si>
    <t>12. Walk in (PELC)</t>
  </si>
  <si>
    <t>13. Walk in (PELC)</t>
  </si>
  <si>
    <t>14. LAS</t>
  </si>
  <si>
    <t>Include zero values in Mode</t>
  </si>
  <si>
    <t>Mode</t>
  </si>
  <si>
    <t>Include zero values in Median</t>
  </si>
  <si>
    <t>Median</t>
  </si>
  <si>
    <t>Selected Value
(User input required)</t>
  </si>
  <si>
    <t>Patient booked in at Reception</t>
  </si>
  <si>
    <t>P</t>
  </si>
  <si>
    <t>NO</t>
  </si>
  <si>
    <t>Handed over to NIC</t>
  </si>
  <si>
    <t>Patient Waits</t>
  </si>
  <si>
    <t>W</t>
  </si>
  <si>
    <t>Assessed by Doctor (RAFTing)</t>
  </si>
  <si>
    <t>Patient Wait</t>
  </si>
  <si>
    <t xml:space="preserve">Seen by ADA </t>
  </si>
  <si>
    <t>Seen by Nurse</t>
  </si>
  <si>
    <t xml:space="preserve">Patient Waits </t>
  </si>
  <si>
    <t>Leaves RAFTing (END)</t>
  </si>
  <si>
    <t>Time For One Observation</t>
  </si>
  <si>
    <t>Minus Walking/Wait Time</t>
  </si>
  <si>
    <t>.= Processing Time</t>
  </si>
  <si>
    <t>Cycle Time (CT)</t>
  </si>
  <si>
    <t>Processing Time (PT)</t>
  </si>
  <si>
    <t>Changeover Time (CO)</t>
  </si>
  <si>
    <t>Value Added Time (VA)</t>
  </si>
  <si>
    <t>Non-Value  Added Time (NVA)</t>
  </si>
  <si>
    <t>% Value Added Time (%VA)</t>
  </si>
  <si>
    <r>
      <rPr>
        <sz val="11"/>
        <color theme="6" tint="0.39997558519241921"/>
        <rFont val="Arial"/>
        <family val="2"/>
        <scheme val="minor"/>
      </rPr>
      <t>17/08/2023</t>
    </r>
    <r>
      <rPr>
        <sz val="11"/>
        <color theme="1"/>
        <rFont val="Arial"/>
        <family val="2"/>
        <scheme val="minor"/>
      </rPr>
      <t xml:space="preserve">, </t>
    </r>
    <r>
      <rPr>
        <sz val="11"/>
        <color theme="8" tint="0.39997558519241921"/>
        <rFont val="Arial"/>
        <family val="2"/>
        <scheme val="minor"/>
      </rPr>
      <t xml:space="preserve"> 23/08/2023</t>
    </r>
  </si>
  <si>
    <t>ALL - PELC Patients</t>
  </si>
  <si>
    <t xml:space="preserve">2. Walk in (PELC) </t>
  </si>
  <si>
    <t>3. Walk in (PELC)</t>
  </si>
  <si>
    <t>4. Walk in (PELC)</t>
  </si>
  <si>
    <t>8. Walk in (PELC)</t>
  </si>
  <si>
    <t>ALL - LAS Patients</t>
  </si>
  <si>
    <t xml:space="preserve">1. LAS </t>
  </si>
  <si>
    <t>3. LAS</t>
  </si>
  <si>
    <t>4. LAS</t>
  </si>
  <si>
    <t>5.. LAS</t>
  </si>
  <si>
    <t>6. LAS</t>
  </si>
  <si>
    <t xml:space="preserve">Start Booking in at Reception </t>
  </si>
  <si>
    <r>
      <rPr>
        <sz val="11"/>
        <color theme="4" tint="0.39997558519241921"/>
        <rFont val="Arial"/>
        <family val="2"/>
        <scheme val="minor"/>
      </rPr>
      <t>13/09/2023</t>
    </r>
    <r>
      <rPr>
        <sz val="11"/>
        <color theme="1"/>
        <rFont val="Arial"/>
        <family val="2"/>
        <scheme val="minor"/>
      </rPr>
      <t xml:space="preserve">, </t>
    </r>
    <r>
      <rPr>
        <sz val="11"/>
        <color theme="5" tint="0.39997558519241921"/>
        <rFont val="Arial"/>
        <family val="2"/>
        <scheme val="minor"/>
      </rPr>
      <t>20/09/2023</t>
    </r>
  </si>
  <si>
    <t xml:space="preserve">Finished Booking in at Reception </t>
  </si>
  <si>
    <t>Booking in at Reception - PELC Patients 
(at RAFT Desk)</t>
  </si>
  <si>
    <t>15:30 - 17:15</t>
  </si>
  <si>
    <t xml:space="preserve">Receptionist </t>
  </si>
  <si>
    <t>D.Marx</t>
  </si>
  <si>
    <t>1
(RAFT Desk - PELC Patient)</t>
  </si>
  <si>
    <t xml:space="preserve">2 
(RAFT Desk - PELC Patient) </t>
  </si>
  <si>
    <t xml:space="preserve">3 
(RAFT Desk - PELC Patient) </t>
  </si>
  <si>
    <t>4
(RAFT Desk - PELC Patient)</t>
  </si>
  <si>
    <t>5
(RAFT Desk - PELC Patient)</t>
  </si>
  <si>
    <t>6
(RAFT Desk - PELC Patient)</t>
  </si>
  <si>
    <t>7
(RAFT Desk - PELC Patient)</t>
  </si>
  <si>
    <t xml:space="preserve">Reception takes Patient details - demographics </t>
  </si>
  <si>
    <t>Reception reviews paperwork and book in on system</t>
  </si>
  <si>
    <t xml:space="preserve">Reception print Front Sheet </t>
  </si>
  <si>
    <t xml:space="preserve">End </t>
  </si>
  <si>
    <r>
      <rPr>
        <sz val="11"/>
        <color theme="4" tint="0.39997558519241921"/>
        <rFont val="Arial"/>
        <family val="2"/>
        <scheme val="minor"/>
      </rPr>
      <t>21/08/2023</t>
    </r>
    <r>
      <rPr>
        <sz val="11"/>
        <color theme="1"/>
        <rFont val="Arial"/>
        <family val="2"/>
        <scheme val="minor"/>
      </rPr>
      <t>,</t>
    </r>
    <r>
      <rPr>
        <sz val="11"/>
        <color theme="5" tint="0.39997558519241921"/>
        <rFont val="Arial"/>
        <family val="2"/>
        <scheme val="minor"/>
      </rPr>
      <t xml:space="preserve"> 22/08/2023</t>
    </r>
    <r>
      <rPr>
        <sz val="11"/>
        <rFont val="Arial"/>
        <family val="2"/>
        <scheme val="minor"/>
      </rPr>
      <t>,</t>
    </r>
    <r>
      <rPr>
        <sz val="11"/>
        <color theme="1"/>
        <rFont val="Arial"/>
        <family val="2"/>
        <scheme val="minor"/>
      </rPr>
      <t xml:space="preserve"> </t>
    </r>
    <r>
      <rPr>
        <sz val="11"/>
        <color theme="6" tint="0.39997558519241921"/>
        <rFont val="Arial"/>
        <family val="2"/>
        <scheme val="minor"/>
      </rPr>
      <t>13/09/2023</t>
    </r>
  </si>
  <si>
    <t xml:space="preserve">Booking in at Reception  - LAS Patients 
(at Front Desk) </t>
  </si>
  <si>
    <t>14:30 - 17:25</t>
  </si>
  <si>
    <t>1
(Front Desk - LAS Patient)</t>
  </si>
  <si>
    <t>2
(Front Desk - LAS Patient)</t>
  </si>
  <si>
    <t>3
(Front Desk - LAS Patient)</t>
  </si>
  <si>
    <t>4
(Front Desk - LAS Patient)</t>
  </si>
  <si>
    <t>5
(Front Desk - LAS Patient)</t>
  </si>
  <si>
    <t>6
(Front Desk - LAS Patient)</t>
  </si>
  <si>
    <t>7
(Front Desk - LAS Patient)</t>
  </si>
  <si>
    <t xml:space="preserve">Reception take LAS Pin </t>
  </si>
  <si>
    <t xml:space="preserve">Reception take Patient details - demographics </t>
  </si>
  <si>
    <t>PELC Streamer starts hand over to Nurse in Charge (NIC)</t>
  </si>
  <si>
    <t>PELC Streamer finishes hand over to Nurse in Charge (NIC)</t>
  </si>
  <si>
    <t>Nurse in Charge Handover - LAS</t>
  </si>
  <si>
    <t xml:space="preserve">Nurse in Charge </t>
  </si>
  <si>
    <t xml:space="preserve">LAS Handover to NIC starts </t>
  </si>
  <si>
    <t>End</t>
  </si>
  <si>
    <t>LAS start hand over to Nurse in Charge (NIC)</t>
  </si>
  <si>
    <t xml:space="preserve">LAS finish hand over with Nurse in Charge (NIC)  </t>
  </si>
  <si>
    <t>ADA selects next patient</t>
  </si>
  <si>
    <r>
      <rPr>
        <sz val="11"/>
        <color theme="6" tint="0.39997558519241921"/>
        <rFont val="Arial"/>
        <family val="2"/>
        <scheme val="minor"/>
      </rPr>
      <t>31/08/2023</t>
    </r>
    <r>
      <rPr>
        <sz val="11"/>
        <rFont val="Arial"/>
        <family val="2"/>
        <scheme val="minor"/>
      </rPr>
      <t>,</t>
    </r>
    <r>
      <rPr>
        <sz val="11"/>
        <color theme="1"/>
        <rFont val="Arial"/>
        <family val="2"/>
        <scheme val="minor"/>
      </rPr>
      <t xml:space="preserve"> </t>
    </r>
    <r>
      <rPr>
        <sz val="11"/>
        <color theme="8" tint="0.39997558519241921"/>
        <rFont val="Arial"/>
        <family val="2"/>
        <scheme val="minor"/>
      </rPr>
      <t>04/09/2023</t>
    </r>
    <r>
      <rPr>
        <sz val="11"/>
        <rFont val="Arial"/>
        <family val="2"/>
        <scheme val="minor"/>
      </rPr>
      <t>,</t>
    </r>
    <r>
      <rPr>
        <sz val="11"/>
        <color theme="8" tint="0.39997558519241921"/>
        <rFont val="Arial"/>
        <family val="2"/>
        <scheme val="minor"/>
      </rPr>
      <t xml:space="preserve"> </t>
    </r>
    <r>
      <rPr>
        <sz val="11"/>
        <color theme="9" tint="0.39997558519241921"/>
        <rFont val="Arial"/>
        <family val="2"/>
        <scheme val="minor"/>
      </rPr>
      <t>06/09/2023</t>
    </r>
    <r>
      <rPr>
        <sz val="11"/>
        <rFont val="Arial"/>
        <family val="2"/>
        <scheme val="minor"/>
      </rPr>
      <t>,</t>
    </r>
    <r>
      <rPr>
        <sz val="11"/>
        <color theme="8" tint="0.39997558519241921"/>
        <rFont val="Arial"/>
        <family val="2"/>
        <scheme val="minor"/>
      </rPr>
      <t xml:space="preserve"> </t>
    </r>
    <r>
      <rPr>
        <sz val="11"/>
        <color theme="7" tint="0.39997558519241921"/>
        <rFont val="Arial"/>
        <family val="2"/>
        <scheme val="minor"/>
      </rPr>
      <t>07/09/2023</t>
    </r>
  </si>
  <si>
    <t xml:space="preserve">ADA finishes with patient </t>
  </si>
  <si>
    <t xml:space="preserve">Bloods &amp; ECG Taken </t>
  </si>
  <si>
    <t>140 
(mean daily)</t>
  </si>
  <si>
    <t>08:30 - 17:45</t>
  </si>
  <si>
    <t>E. King &amp; D. Marx</t>
  </si>
  <si>
    <t>ADA Calls patient and confirms patient details</t>
  </si>
  <si>
    <t>ADA takes patient BP</t>
  </si>
  <si>
    <t>ADA takes patient bloods</t>
  </si>
  <si>
    <t>ADA labels patient bloods</t>
  </si>
  <si>
    <t>ADA completes paperwork and delivers bloods</t>
  </si>
  <si>
    <t>ADA does patient ECG</t>
  </si>
  <si>
    <t>ADA gets ECG signed by Doctor</t>
  </si>
  <si>
    <t xml:space="preserve">Doctor selects next patient for RAFTING  </t>
  </si>
  <si>
    <t xml:space="preserve">RAFTING </t>
  </si>
  <si>
    <r>
      <rPr>
        <sz val="11"/>
        <color theme="4" tint="0.39997558519241921"/>
        <rFont val="Arial"/>
        <family val="2"/>
        <scheme val="minor"/>
      </rPr>
      <t>08/09/2023</t>
    </r>
    <r>
      <rPr>
        <sz val="11"/>
        <rFont val="Arial"/>
        <family val="2"/>
        <scheme val="minor"/>
      </rPr>
      <t xml:space="preserve">, </t>
    </r>
    <r>
      <rPr>
        <sz val="11"/>
        <color theme="5" tint="0.39997558519241921"/>
        <rFont val="Arial"/>
        <family val="2"/>
        <scheme val="minor"/>
      </rPr>
      <t>12/09/2023</t>
    </r>
  </si>
  <si>
    <t xml:space="preserve">Doctor finishes RAFTING </t>
  </si>
  <si>
    <t xml:space="preserve">Medical Assessment </t>
  </si>
  <si>
    <t>11:00 - 18:00</t>
  </si>
  <si>
    <t xml:space="preserve">Doctor (Registrar or above) </t>
  </si>
  <si>
    <t xml:space="preserve">D. Marx </t>
  </si>
  <si>
    <t>1. Scan review</t>
  </si>
  <si>
    <t xml:space="preserve">2. Walk In (PELC) </t>
  </si>
  <si>
    <t>3. Walk In (PELC)</t>
  </si>
  <si>
    <t xml:space="preserve">5. LAS </t>
  </si>
  <si>
    <t>6. Walk In (PELC) (prioritised by NIC - unwell)</t>
  </si>
  <si>
    <t xml:space="preserve">7. LAS (prioritised by NIC - unwell) </t>
  </si>
  <si>
    <t>Select next patient on RAFT list, prepare + fetch notes</t>
  </si>
  <si>
    <t>Call patient + Walk to RAFT computer / Walk to cubicle</t>
  </si>
  <si>
    <t xml:space="preserve">RAFT Assessement </t>
  </si>
  <si>
    <t xml:space="preserve">RAFT Treatment Presciption/Notes </t>
  </si>
  <si>
    <t>Patient Waits 
(Doctor interrupted and attending to  questions, to sign ECGs etc)</t>
  </si>
  <si>
    <t>Take notes to tray on RAFT desk</t>
  </si>
  <si>
    <t xml:space="preserve">Nurse starts assessment </t>
  </si>
  <si>
    <t xml:space="preserve">Nurse finishes assessment/treatment </t>
  </si>
  <si>
    <t>Nurse Assessment/Treatment</t>
  </si>
  <si>
    <t xml:space="preserve">Nurse (Band 5 or above) </t>
  </si>
  <si>
    <t>E.King</t>
  </si>
  <si>
    <t>Nurse assigns wrist band to patient</t>
  </si>
  <si>
    <t>Nurse assessment and prepares treatment</t>
  </si>
  <si>
    <t>Nurse gives treatment</t>
  </si>
  <si>
    <t>Nurse updates Careflow</t>
  </si>
  <si>
    <t>Nurse completes paperwork for scans and hand delivers them</t>
  </si>
  <si>
    <t>Nurse escorts patient after discharge</t>
  </si>
  <si>
    <t xml:space="preserve">Baton Passing: Who covers which tasks </t>
  </si>
  <si>
    <t>Task/Operator</t>
  </si>
  <si>
    <t xml:space="preserve">Receptionist  </t>
  </si>
  <si>
    <t>NIC</t>
  </si>
  <si>
    <t>HCA (in recruiment)</t>
  </si>
  <si>
    <t>Baton Passing Point</t>
  </si>
  <si>
    <t>Notes</t>
  </si>
  <si>
    <t xml:space="preserve">Book in patient </t>
  </si>
  <si>
    <t>Rapid Handover from LAS</t>
  </si>
  <si>
    <r>
      <rPr>
        <b/>
        <sz val="11"/>
        <color theme="1"/>
        <rFont val="Arial"/>
        <family val="2"/>
        <scheme val="minor"/>
      </rPr>
      <t xml:space="preserve">5 LAS crews in queue. </t>
    </r>
    <r>
      <rPr>
        <sz val="11"/>
        <color theme="1"/>
        <rFont val="Arial"/>
        <family val="2"/>
        <scheme val="minor"/>
      </rPr>
      <t xml:space="preserve">
If Doctor busy - escalate to OIC for help from elsewhere. </t>
    </r>
  </si>
  <si>
    <t>RAFT Assessment</t>
  </si>
  <si>
    <t xml:space="preserve">2 - TRIAGE ONLY </t>
  </si>
  <si>
    <t>TRIAGE ONLY - Band 6 and above</t>
  </si>
  <si>
    <r>
      <rPr>
        <b/>
        <sz val="11"/>
        <color theme="1"/>
        <rFont val="Arial"/>
        <family val="2"/>
        <scheme val="minor"/>
      </rPr>
      <t>45min wait + 1 waiting +</t>
    </r>
    <r>
      <rPr>
        <sz val="11"/>
        <color theme="1"/>
        <rFont val="Arial"/>
        <family val="2"/>
        <scheme val="minor"/>
      </rPr>
      <t xml:space="preserve"> Doctor RAFTing previous patient. </t>
    </r>
  </si>
  <si>
    <t xml:space="preserve">Currently Nurses can only TRIAGE - they are not trained to RAFT.
Current Baton Passing = get additional Doctor from elsewhere. </t>
  </si>
  <si>
    <t xml:space="preserve"> </t>
  </si>
  <si>
    <t>Bloods</t>
  </si>
  <si>
    <r>
      <rPr>
        <b/>
        <sz val="11"/>
        <color theme="1"/>
        <rFont val="Arial"/>
        <family val="2"/>
        <scheme val="minor"/>
      </rPr>
      <t>30min wait</t>
    </r>
    <r>
      <rPr>
        <sz val="11"/>
        <color theme="1"/>
        <rFont val="Arial"/>
        <family val="2"/>
        <scheme val="minor"/>
      </rPr>
      <t xml:space="preserve"> for bloods.</t>
    </r>
  </si>
  <si>
    <t xml:space="preserve">ADAs called away from RAFT/SDEC to Majors for repeat bloods - if RAFT queue &gt;30mins for bloods then Spceciality Doctor requesting repeat bloods in Majors should do them. </t>
  </si>
  <si>
    <t>ECG</t>
  </si>
  <si>
    <r>
      <rPr>
        <b/>
        <sz val="11"/>
        <color theme="1"/>
        <rFont val="Arial"/>
        <family val="2"/>
        <scheme val="minor"/>
      </rPr>
      <t xml:space="preserve">10min wait </t>
    </r>
    <r>
      <rPr>
        <sz val="11"/>
        <color theme="1"/>
        <rFont val="Arial"/>
        <family val="2"/>
        <scheme val="minor"/>
      </rPr>
      <t>for ECG.</t>
    </r>
  </si>
  <si>
    <t xml:space="preserve">HCAs will require training. </t>
  </si>
  <si>
    <t>Sign ECG + VBG</t>
  </si>
  <si>
    <t xml:space="preserve">Must be taken a.s.a.p. after being done. 
Once 3 x ECGs or VBGs = take immediately. </t>
  </si>
  <si>
    <t>Observations</t>
  </si>
  <si>
    <t>15mins before obs breach.</t>
  </si>
  <si>
    <t xml:space="preserve">Postion 1 will move to HCA once in post. </t>
  </si>
  <si>
    <t>Medication / Treatment</t>
  </si>
  <si>
    <t>TBC</t>
  </si>
  <si>
    <t>Key</t>
  </si>
  <si>
    <t>Potential improvement area as only one operator undertakes task.</t>
  </si>
  <si>
    <t>Potential improvement area as multiple operators are undertaking same task without agreement/structure.</t>
  </si>
  <si>
    <t xml:space="preserve"> Agreed/structure known covering.</t>
  </si>
  <si>
    <t>Number eg. 1</t>
  </si>
  <si>
    <t xml:space="preserve">Order of which operators should complete tasks and who they should baton pass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</si>
</sst>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F400]h:mm:ss\ AM/PM"/>
  </numFmts>
  <fonts count="41">
    <font>
      <sz val="11"/>
      <color theme="1"/>
      <name val="Arial"/>
      <family val="2"/>
      <scheme val="minor"/>
    </font>
    <font>
      <sz val="11"/>
      <color rgb="FF9C0006"/>
      <name val="Arial"/>
      <family val="2"/>
      <scheme val="minor"/>
    </font>
    <font>
      <b/>
      <sz val="12"/>
      <color theme="1"/>
      <name val="Calibri"/>
      <family val="2"/>
    </font>
    <font>
      <sz val="12"/>
      <color theme="1"/>
      <name val="Calibri"/>
      <family val="2"/>
    </font>
    <font>
      <sz val="10"/>
      <name val="Arial"/>
      <family val="2"/>
    </font>
    <font>
      <sz val="11"/>
      <color theme="1"/>
      <name val="Calibri"/>
      <family val="2"/>
    </font>
    <font>
      <b/>
      <sz val="11"/>
      <color theme="0"/>
      <name val="Calibri"/>
      <family val="2"/>
    </font>
    <font>
      <b/>
      <sz val="14"/>
      <color theme="0"/>
      <name val="Calibri"/>
      <family val="2"/>
    </font>
    <font>
      <b/>
      <sz val="12"/>
      <color theme="0"/>
      <name val="Calibri"/>
      <family val="2"/>
    </font>
    <font>
      <sz val="11"/>
      <color theme="0"/>
      <name val="Calibri"/>
      <family val="2"/>
    </font>
    <font>
      <sz val="12"/>
      <color theme="0"/>
      <name val="Calibri"/>
      <family val="2"/>
    </font>
    <font>
      <sz val="12"/>
      <name val="Calibri"/>
      <family val="2"/>
    </font>
    <font>
      <sz val="11"/>
      <color theme="1"/>
      <name val="Arial"/>
      <family val="2"/>
      <scheme val="minor"/>
    </font>
    <font>
      <sz val="11"/>
      <color theme="0"/>
      <name val="Arial"/>
      <family val="2"/>
      <scheme val="minor"/>
    </font>
    <font>
      <sz val="11"/>
      <color rgb="FFFF0000"/>
      <name val="Calibri"/>
      <family val="2"/>
    </font>
    <font>
      <sz val="11"/>
      <name val="Calibri"/>
      <family val="2"/>
    </font>
    <font>
      <sz val="11"/>
      <color rgb="FFFFFFFF"/>
      <name val="Calibri"/>
      <family val="2"/>
    </font>
    <font>
      <sz val="14"/>
      <color rgb="FF595959"/>
      <name val="Arial"/>
      <family val="2"/>
      <scheme val="minor"/>
    </font>
    <font>
      <b/>
      <sz val="11"/>
      <color theme="1"/>
      <name val="Arial"/>
      <family val="2"/>
      <scheme val="minor"/>
    </font>
    <font>
      <b/>
      <sz val="22"/>
      <color theme="1"/>
      <name val="Arial"/>
      <family val="2"/>
      <scheme val="minor"/>
    </font>
    <font>
      <sz val="11"/>
      <color theme="6" tint="0.39997558519241921"/>
      <name val="Arial"/>
      <family val="2"/>
      <scheme val="minor"/>
    </font>
    <font>
      <sz val="11"/>
      <color theme="8" tint="0.39997558519241921"/>
      <name val="Arial"/>
      <family val="2"/>
      <scheme val="minor"/>
    </font>
    <font>
      <sz val="11"/>
      <name val="Arial"/>
      <family val="2"/>
      <scheme val="minor"/>
    </font>
    <font>
      <sz val="10"/>
      <color theme="1"/>
      <name val="Arial"/>
      <family val="2"/>
      <scheme val="minor"/>
    </font>
    <font>
      <sz val="11"/>
      <color theme="9" tint="0.39997558519241921"/>
      <name val="Arial"/>
      <family val="2"/>
      <scheme val="minor"/>
    </font>
    <font>
      <sz val="11"/>
      <color theme="7" tint="0.39997558519241921"/>
      <name val="Arial"/>
      <family val="2"/>
      <scheme val="minor"/>
    </font>
    <font>
      <sz val="10"/>
      <name val="Calibri"/>
      <family val="2"/>
    </font>
    <font>
      <sz val="10"/>
      <color theme="0"/>
      <name val="Calibri"/>
      <family val="2"/>
    </font>
    <font>
      <sz val="10.5"/>
      <name val="Calibri"/>
      <family val="2"/>
    </font>
    <font>
      <sz val="10"/>
      <color theme="1"/>
      <name val="Calibri"/>
      <family val="2"/>
    </font>
    <font>
      <sz val="16"/>
      <color theme="0"/>
      <name val="Calibri"/>
      <family val="2"/>
    </font>
    <font>
      <b/>
      <sz val="11"/>
      <color theme="1"/>
      <name val="Calibri"/>
      <family val="2"/>
    </font>
    <font>
      <sz val="11"/>
      <color theme="9"/>
      <name val="Calibri"/>
      <family val="2"/>
    </font>
    <font>
      <sz val="11"/>
      <color theme="7"/>
      <name val="Calibri"/>
      <family val="2"/>
    </font>
    <font>
      <b/>
      <sz val="16"/>
      <color theme="0"/>
      <name val="Calibri"/>
      <family val="2"/>
    </font>
    <font>
      <b/>
      <sz val="11"/>
      <name val="Calibri"/>
      <family val="2"/>
    </font>
    <font>
      <sz val="11"/>
      <color rgb="FFFF0000"/>
      <name val="Arial"/>
      <family val="2"/>
      <scheme val="minor"/>
    </font>
    <font>
      <sz val="14"/>
      <color theme="1"/>
      <name val="Calibri"/>
      <family val="2"/>
    </font>
    <font>
      <sz val="11"/>
      <color theme="4" tint="0.39997558519241921"/>
      <name val="Arial"/>
      <family val="2"/>
      <scheme val="minor"/>
    </font>
    <font>
      <sz val="11"/>
      <color theme="5" tint="0.39997558519241921"/>
      <name val="Arial"/>
      <family val="2"/>
      <scheme val="minor"/>
    </font>
    <font>
      <b/>
      <sz val="11"/>
      <color theme="0"/>
      <name val="Arial"/>
      <family val="2"/>
      <scheme val="minor"/>
    </font>
  </fonts>
  <fills count="28">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mediumGray"/>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59999389629810485"/>
        <bgColor indexed="64"/>
      </patternFill>
    </fill>
    <fill>
      <patternFill patternType="solid">
        <fgColor theme="4"/>
        <bgColor theme="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ck">
        <color indexed="64"/>
      </left>
      <right/>
      <top style="medium">
        <color indexed="64"/>
      </top>
      <bottom/>
      <diagonal/>
    </border>
    <border>
      <left style="thick">
        <color indexed="64"/>
      </left>
      <right/>
      <top/>
      <bottom/>
      <diagonal/>
    </border>
  </borders>
  <cellStyleXfs count="6">
    <xf numFmtId="0" fontId="0" fillId="0" borderId="0"/>
    <xf numFmtId="0" fontId="1" fillId="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cellStyleXfs>
  <cellXfs count="25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5" fillId="0" borderId="0" xfId="0" applyFont="1"/>
    <xf numFmtId="0" fontId="5" fillId="0" borderId="0" xfId="0" applyFont="1" applyAlignment="1">
      <alignment horizontal="center" vertical="top"/>
    </xf>
    <xf numFmtId="0" fontId="5" fillId="0" borderId="0" xfId="0" applyFont="1" applyAlignment="1">
      <alignment vertical="center"/>
    </xf>
    <xf numFmtId="0" fontId="5" fillId="0" borderId="1" xfId="0" applyFont="1" applyBorder="1" applyAlignment="1">
      <alignment horizontal="center" vertical="top" wrapText="1"/>
    </xf>
    <xf numFmtId="0" fontId="3" fillId="0" borderId="0" xfId="0" applyFont="1"/>
    <xf numFmtId="0" fontId="3" fillId="0" borderId="0" xfId="0" applyFont="1" applyAlignment="1">
      <alignment vertical="top" wrapText="1"/>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wrapText="1"/>
    </xf>
    <xf numFmtId="0" fontId="3" fillId="8" borderId="1" xfId="0" applyFont="1" applyFill="1" applyBorder="1" applyAlignment="1">
      <alignment wrapText="1"/>
    </xf>
    <xf numFmtId="0" fontId="3" fillId="11" borderId="1" xfId="0" applyFont="1" applyFill="1" applyBorder="1" applyAlignment="1">
      <alignment wrapText="1"/>
    </xf>
    <xf numFmtId="0" fontId="3" fillId="14" borderId="1" xfId="0" applyFont="1" applyFill="1" applyBorder="1" applyAlignment="1">
      <alignment wrapText="1"/>
    </xf>
    <xf numFmtId="0" fontId="10" fillId="0" borderId="0" xfId="0" applyFont="1" applyAlignment="1">
      <alignment horizontal="center" vertical="top"/>
    </xf>
    <xf numFmtId="0" fontId="0" fillId="0" borderId="0" xfId="0" pivotButton="1"/>
    <xf numFmtId="0" fontId="6" fillId="7" borderId="0" xfId="0" applyFont="1" applyFill="1" applyAlignment="1">
      <alignment horizontal="center"/>
    </xf>
    <xf numFmtId="9" fontId="5" fillId="0" borderId="0" xfId="5" applyFont="1" applyAlignment="1">
      <alignment horizontal="center"/>
    </xf>
    <xf numFmtId="9" fontId="0" fillId="0" borderId="0" xfId="5" applyFont="1" applyAlignment="1">
      <alignment horizontal="center"/>
    </xf>
    <xf numFmtId="9" fontId="5" fillId="0" borderId="0" xfId="5" applyFont="1"/>
    <xf numFmtId="9" fontId="0" fillId="0" borderId="0" xfId="5" applyFont="1"/>
    <xf numFmtId="0" fontId="5" fillId="0" borderId="0" xfId="0" applyFont="1" applyAlignment="1">
      <alignment horizontal="right"/>
    </xf>
    <xf numFmtId="0" fontId="5" fillId="7" borderId="0" xfId="0" applyFont="1" applyFill="1"/>
    <xf numFmtId="0" fontId="5" fillId="0" borderId="0" xfId="0" applyFont="1" applyAlignment="1">
      <alignment horizontal="center" vertical="top" wrapText="1"/>
    </xf>
    <xf numFmtId="0" fontId="9" fillId="0" borderId="0" xfId="0" applyFont="1" applyAlignment="1">
      <alignment horizontal="center" vertical="top"/>
    </xf>
    <xf numFmtId="9" fontId="0" fillId="0" borderId="0" xfId="5" applyFont="1" applyAlignment="1">
      <alignment vertical="center"/>
    </xf>
    <xf numFmtId="9" fontId="0" fillId="0" borderId="0" xfId="5"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readingOrder="1"/>
    </xf>
    <xf numFmtId="0" fontId="11" fillId="0" borderId="1" xfId="0" applyFont="1" applyBorder="1" applyAlignment="1">
      <alignment horizontal="center" vertical="center" wrapText="1"/>
    </xf>
    <xf numFmtId="0" fontId="13" fillId="0" borderId="0" xfId="0" applyFont="1"/>
    <xf numFmtId="0" fontId="15" fillId="0" borderId="1" xfId="0" applyFont="1" applyBorder="1" applyAlignment="1">
      <alignment horizontal="center" vertical="top" wrapText="1"/>
    </xf>
    <xf numFmtId="0" fontId="3" fillId="0" borderId="0" xfId="0" applyFont="1" applyAlignment="1">
      <alignment horizontal="center" vertical="center" wrapText="1"/>
    </xf>
    <xf numFmtId="0" fontId="0" fillId="0" borderId="0" xfId="0" applyAlignment="1">
      <alignment vertical="center"/>
    </xf>
    <xf numFmtId="0" fontId="13" fillId="3" borderId="0" xfId="0" applyFont="1" applyFill="1" applyAlignment="1">
      <alignment horizontal="center" vertical="center"/>
    </xf>
    <xf numFmtId="20" fontId="0" fillId="0" borderId="0" xfId="0" applyNumberFormat="1" applyAlignment="1">
      <alignment vertical="center"/>
    </xf>
    <xf numFmtId="20" fontId="0" fillId="0" borderId="0" xfId="0" applyNumberFormat="1" applyAlignment="1">
      <alignment horizontal="center" vertical="center"/>
    </xf>
    <xf numFmtId="0" fontId="0" fillId="4" borderId="1" xfId="0" applyFill="1" applyBorder="1" applyAlignment="1">
      <alignment vertical="center"/>
    </xf>
    <xf numFmtId="20" fontId="0" fillId="0" borderId="2" xfId="0" applyNumberFormat="1" applyBorder="1" applyAlignment="1">
      <alignment vertical="center"/>
    </xf>
    <xf numFmtId="20" fontId="0" fillId="0" borderId="4" xfId="0" applyNumberFormat="1" applyBorder="1" applyAlignment="1">
      <alignment vertical="center"/>
    </xf>
    <xf numFmtId="20" fontId="0" fillId="0" borderId="3" xfId="0" applyNumberFormat="1" applyBorder="1" applyAlignment="1">
      <alignment vertical="center"/>
    </xf>
    <xf numFmtId="0" fontId="0" fillId="0" borderId="0" xfId="0" applyAlignment="1">
      <alignment horizontal="center" vertical="center"/>
    </xf>
    <xf numFmtId="20" fontId="0" fillId="12" borderId="1" xfId="0" applyNumberFormat="1" applyFill="1" applyBorder="1" applyAlignment="1">
      <alignment vertical="center"/>
    </xf>
    <xf numFmtId="20" fontId="0" fillId="12" borderId="1" xfId="0" applyNumberFormat="1" applyFill="1" applyBorder="1" applyAlignment="1">
      <alignment horizontal="center" vertical="center"/>
    </xf>
    <xf numFmtId="0" fontId="18" fillId="4" borderId="2" xfId="0" applyFont="1" applyFill="1" applyBorder="1" applyAlignment="1">
      <alignment vertical="center"/>
    </xf>
    <xf numFmtId="0" fontId="18" fillId="4" borderId="4" xfId="0" applyFont="1" applyFill="1" applyBorder="1" applyAlignment="1">
      <alignment vertical="center"/>
    </xf>
    <xf numFmtId="0" fontId="18" fillId="0" borderId="1" xfId="0" applyFont="1" applyBorder="1" applyAlignment="1">
      <alignment vertical="center"/>
    </xf>
    <xf numFmtId="0" fontId="18" fillId="4" borderId="1" xfId="0" applyFont="1" applyFill="1" applyBorder="1" applyAlignment="1">
      <alignment horizontal="center" vertical="center" wrapText="1"/>
    </xf>
    <xf numFmtId="1" fontId="18" fillId="18" borderId="1" xfId="0" applyNumberFormat="1" applyFont="1" applyFill="1" applyBorder="1" applyAlignment="1">
      <alignment vertical="center"/>
    </xf>
    <xf numFmtId="1" fontId="18" fillId="19" borderId="1" xfId="0" applyNumberFormat="1" applyFont="1" applyFill="1" applyBorder="1" applyAlignment="1">
      <alignmen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6" borderId="6" xfId="0" applyFill="1" applyBorder="1" applyAlignment="1">
      <alignment horizontal="center" vertical="center" wrapText="1"/>
    </xf>
    <xf numFmtId="164" fontId="22" fillId="0" borderId="7" xfId="0" applyNumberFormat="1" applyFont="1" applyBorder="1" applyAlignment="1">
      <alignment horizontal="center" vertical="center"/>
    </xf>
    <xf numFmtId="164" fontId="0" fillId="6" borderId="6"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164" fontId="0" fillId="0" borderId="0" xfId="0" applyNumberFormat="1" applyAlignment="1">
      <alignment vertical="center"/>
    </xf>
    <xf numFmtId="0" fontId="0" fillId="0" borderId="5" xfId="0" applyBorder="1" applyAlignment="1">
      <alignment horizontal="center" vertical="center" wrapText="1"/>
    </xf>
    <xf numFmtId="164" fontId="22" fillId="0" borderId="8" xfId="1" applyNumberFormat="1" applyFont="1" applyFill="1" applyBorder="1" applyAlignment="1">
      <alignment horizontal="center" vertical="center"/>
    </xf>
    <xf numFmtId="164" fontId="22" fillId="0" borderId="1" xfId="0" applyNumberFormat="1"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164" fontId="22" fillId="0" borderId="1" xfId="1" applyNumberFormat="1" applyFont="1" applyFill="1" applyBorder="1" applyAlignment="1">
      <alignment horizontal="center" vertical="center"/>
    </xf>
    <xf numFmtId="49" fontId="23" fillId="0" borderId="1" xfId="0" applyNumberFormat="1" applyFont="1" applyBorder="1" applyAlignment="1">
      <alignment vertical="center" wrapText="1"/>
    </xf>
    <xf numFmtId="49" fontId="23" fillId="0" borderId="1" xfId="0" applyNumberFormat="1" applyFont="1" applyBorder="1" applyAlignment="1">
      <alignment horizontal="center" vertical="center" wrapText="1"/>
    </xf>
    <xf numFmtId="20" fontId="0" fillId="0" borderId="0" xfId="0" applyNumberFormat="1"/>
    <xf numFmtId="1" fontId="18" fillId="18" borderId="1" xfId="0" applyNumberFormat="1" applyFont="1" applyFill="1" applyBorder="1" applyAlignment="1">
      <alignment vertical="center" wrapText="1"/>
    </xf>
    <xf numFmtId="0" fontId="0" fillId="0" borderId="5" xfId="0" applyBorder="1"/>
    <xf numFmtId="164" fontId="22" fillId="15" borderId="8" xfId="1" applyNumberFormat="1" applyFont="1" applyFill="1" applyBorder="1" applyAlignment="1">
      <alignment horizontal="center" vertical="center"/>
    </xf>
    <xf numFmtId="164" fontId="22" fillId="0" borderId="0" xfId="0" applyNumberFormat="1" applyFont="1" applyAlignment="1">
      <alignment horizontal="center" vertical="center"/>
    </xf>
    <xf numFmtId="0" fontId="18" fillId="0" borderId="0" xfId="0" applyFont="1" applyAlignment="1">
      <alignment vertical="center"/>
    </xf>
    <xf numFmtId="1" fontId="18" fillId="17" borderId="1" xfId="0" applyNumberFormat="1" applyFont="1" applyFill="1" applyBorder="1" applyAlignment="1">
      <alignment vertical="center"/>
    </xf>
    <xf numFmtId="1" fontId="18" fillId="20" borderId="1" xfId="0" applyNumberFormat="1" applyFont="1" applyFill="1" applyBorder="1" applyAlignment="1">
      <alignment vertical="center"/>
    </xf>
    <xf numFmtId="0" fontId="0" fillId="0" borderId="0" xfId="0" applyAlignment="1">
      <alignment horizontal="left"/>
    </xf>
    <xf numFmtId="14" fontId="0" fillId="0" borderId="0" xfId="0" applyNumberFormat="1" applyAlignment="1">
      <alignment horizontal="left"/>
    </xf>
    <xf numFmtId="0" fontId="15" fillId="7" borderId="9" xfId="2" applyFont="1" applyFill="1" applyBorder="1" applyAlignment="1">
      <alignment horizontal="center" vertical="top" wrapText="1"/>
    </xf>
    <xf numFmtId="0" fontId="15" fillId="11" borderId="9" xfId="2" applyFont="1" applyFill="1" applyBorder="1" applyAlignment="1">
      <alignment horizontal="center" vertical="top" wrapText="1"/>
    </xf>
    <xf numFmtId="0" fontId="15" fillId="10" borderId="9" xfId="2" applyFont="1" applyFill="1" applyBorder="1" applyAlignment="1">
      <alignment horizontal="center" vertical="top" wrapText="1"/>
    </xf>
    <xf numFmtId="0" fontId="15" fillId="21" borderId="9" xfId="2" applyFont="1" applyFill="1" applyBorder="1" applyAlignment="1">
      <alignment horizontal="center" vertical="top" wrapText="1"/>
    </xf>
    <xf numFmtId="0" fontId="15" fillId="0" borderId="0" xfId="2" applyFont="1" applyAlignment="1">
      <alignment horizontal="center"/>
    </xf>
    <xf numFmtId="164" fontId="13" fillId="0" borderId="0" xfId="0" applyNumberFormat="1" applyFont="1" applyAlignment="1">
      <alignment horizontal="center" vertical="center"/>
    </xf>
    <xf numFmtId="0" fontId="26" fillId="7" borderId="10" xfId="2" applyFont="1" applyFill="1" applyBorder="1" applyAlignment="1">
      <alignment horizontal="center" vertical="top" wrapText="1"/>
    </xf>
    <xf numFmtId="0" fontId="26" fillId="11" borderId="10" xfId="2" applyFont="1" applyFill="1" applyBorder="1" applyAlignment="1">
      <alignment horizontal="center" vertical="top" wrapText="1"/>
    </xf>
    <xf numFmtId="0" fontId="26" fillId="10" borderId="10" xfId="2" applyFont="1" applyFill="1" applyBorder="1" applyAlignment="1">
      <alignment horizontal="center" vertical="top" wrapText="1"/>
    </xf>
    <xf numFmtId="0" fontId="26" fillId="21" borderId="10" xfId="2" applyFont="1" applyFill="1" applyBorder="1" applyAlignment="1">
      <alignment horizontal="center" vertical="top" wrapText="1"/>
    </xf>
    <xf numFmtId="0" fontId="28" fillId="0" borderId="0" xfId="2" applyFont="1" applyAlignment="1">
      <alignment horizontal="center"/>
    </xf>
    <xf numFmtId="46" fontId="27" fillId="0" borderId="0" xfId="2" applyNumberFormat="1" applyFont="1" applyAlignment="1">
      <alignment horizontal="center"/>
    </xf>
    <xf numFmtId="164" fontId="13" fillId="0" borderId="0" xfId="0" applyNumberFormat="1" applyFont="1"/>
    <xf numFmtId="0" fontId="26" fillId="0" borderId="9" xfId="2" applyFont="1" applyBorder="1" applyAlignment="1">
      <alignment horizontal="center" vertical="top" wrapText="1"/>
    </xf>
    <xf numFmtId="164" fontId="26" fillId="0" borderId="0" xfId="3" applyNumberFormat="1" applyFont="1"/>
    <xf numFmtId="21" fontId="29" fillId="0" borderId="0" xfId="0" applyNumberFormat="1" applyFont="1"/>
    <xf numFmtId="164" fontId="26" fillId="5" borderId="11" xfId="3" applyNumberFormat="1" applyFont="1" applyFill="1" applyBorder="1" applyAlignment="1">
      <alignment horizontal="center" vertical="top" wrapText="1"/>
    </xf>
    <xf numFmtId="164" fontId="26" fillId="0" borderId="12" xfId="3" applyNumberFormat="1" applyFont="1" applyBorder="1"/>
    <xf numFmtId="0" fontId="0" fillId="0" borderId="17" xfId="0" applyBorder="1"/>
    <xf numFmtId="0" fontId="18" fillId="9" borderId="1" xfId="0" applyFont="1" applyFill="1" applyBorder="1" applyAlignment="1">
      <alignment horizontal="center"/>
    </xf>
    <xf numFmtId="164" fontId="26" fillId="5" borderId="0" xfId="3" applyNumberFormat="1" applyFont="1" applyFill="1" applyBorder="1" applyAlignment="1">
      <alignment horizontal="center" vertical="top" wrapText="1"/>
    </xf>
    <xf numFmtId="0" fontId="26" fillId="0" borderId="1" xfId="2" applyFont="1" applyBorder="1" applyAlignment="1">
      <alignment horizontal="right"/>
    </xf>
    <xf numFmtId="164" fontId="26" fillId="0" borderId="0" xfId="3" applyNumberFormat="1" applyFont="1" applyAlignment="1">
      <alignment horizontal="right"/>
    </xf>
    <xf numFmtId="164" fontId="26" fillId="0" borderId="9" xfId="3" applyNumberFormat="1" applyFont="1" applyBorder="1" applyAlignment="1">
      <alignment horizontal="center" vertical="top" wrapText="1"/>
    </xf>
    <xf numFmtId="164" fontId="26" fillId="0" borderId="0" xfId="2" applyNumberFormat="1" applyFont="1" applyAlignment="1">
      <alignment horizontal="right"/>
    </xf>
    <xf numFmtId="164" fontId="26" fillId="0" borderId="1" xfId="3" applyNumberFormat="1" applyFont="1" applyBorder="1" applyAlignment="1">
      <alignment horizontal="center" vertical="top" wrapText="1"/>
    </xf>
    <xf numFmtId="2" fontId="26" fillId="0" borderId="0" xfId="3" applyNumberFormat="1" applyFont="1" applyAlignment="1">
      <alignment horizontal="right"/>
    </xf>
    <xf numFmtId="0" fontId="15" fillId="22" borderId="9" xfId="2" applyFont="1" applyFill="1" applyBorder="1" applyAlignment="1">
      <alignment horizontal="center" vertical="top" wrapText="1"/>
    </xf>
    <xf numFmtId="0" fontId="26" fillId="22" borderId="10" xfId="2" applyFont="1" applyFill="1" applyBorder="1" applyAlignment="1">
      <alignment horizontal="center" vertical="top" wrapText="1"/>
    </xf>
    <xf numFmtId="14" fontId="0" fillId="0" borderId="0" xfId="0" applyNumberFormat="1"/>
    <xf numFmtId="0" fontId="26" fillId="0" borderId="0" xfId="2" applyFont="1" applyAlignment="1">
      <alignment horizontal="center" vertical="top" wrapText="1"/>
    </xf>
    <xf numFmtId="164" fontId="26" fillId="0" borderId="0" xfId="3" applyNumberFormat="1" applyFont="1" applyBorder="1" applyAlignment="1">
      <alignment horizontal="center" vertical="top" wrapText="1"/>
    </xf>
    <xf numFmtId="9" fontId="26" fillId="0" borderId="0" xfId="5" applyFont="1" applyBorder="1" applyAlignment="1">
      <alignment horizontal="center" vertical="top" wrapText="1"/>
    </xf>
    <xf numFmtId="0" fontId="19" fillId="0" borderId="0" xfId="0" applyFont="1" applyAlignment="1">
      <alignment vertical="center"/>
    </xf>
    <xf numFmtId="0" fontId="0" fillId="0" borderId="1" xfId="0" applyBorder="1" applyAlignment="1">
      <alignment vertical="center"/>
    </xf>
    <xf numFmtId="164" fontId="0" fillId="0" borderId="1" xfId="0" applyNumberFormat="1" applyBorder="1" applyAlignment="1">
      <alignment horizontal="center" vertical="center"/>
    </xf>
    <xf numFmtId="9" fontId="0" fillId="0" borderId="1" xfId="0" applyNumberFormat="1" applyBorder="1" applyAlignment="1">
      <alignment horizontal="center" vertical="center"/>
    </xf>
    <xf numFmtId="9" fontId="26" fillId="0" borderId="9" xfId="3" applyNumberFormat="1" applyFont="1" applyBorder="1" applyAlignment="1">
      <alignment horizontal="center" vertical="top" wrapText="1"/>
    </xf>
    <xf numFmtId="0" fontId="30" fillId="7" borderId="1" xfId="0" applyFont="1" applyFill="1" applyBorder="1" applyAlignment="1">
      <alignment horizontal="center" vertical="top" wrapText="1"/>
    </xf>
    <xf numFmtId="0" fontId="30" fillId="24" borderId="1" xfId="0" applyFont="1" applyFill="1" applyBorder="1" applyAlignment="1">
      <alignment horizontal="center" vertical="top" wrapText="1"/>
    </xf>
    <xf numFmtId="14" fontId="5" fillId="0" borderId="1" xfId="0" applyNumberFormat="1" applyFont="1" applyBorder="1" applyAlignment="1">
      <alignment horizontal="center" vertical="top" wrapText="1"/>
    </xf>
    <xf numFmtId="0" fontId="5" fillId="5" borderId="1" xfId="0" applyFont="1" applyFill="1" applyBorder="1" applyAlignment="1">
      <alignment horizontal="center" vertical="top" wrapText="1"/>
    </xf>
    <xf numFmtId="0" fontId="5" fillId="4" borderId="1" xfId="0" applyFont="1" applyFill="1" applyBorder="1" applyAlignment="1">
      <alignment horizontal="center" vertical="top" wrapText="1"/>
    </xf>
    <xf numFmtId="0" fontId="30" fillId="7" borderId="0" xfId="0" applyFont="1" applyFill="1" applyAlignment="1">
      <alignment horizontal="center" vertical="center" wrapText="1"/>
    </xf>
    <xf numFmtId="0" fontId="30" fillId="7" borderId="0" xfId="0" applyFont="1" applyFill="1" applyAlignment="1">
      <alignment horizontal="center" vertical="top" wrapText="1"/>
    </xf>
    <xf numFmtId="0" fontId="30" fillId="24" borderId="0" xfId="0" applyFont="1" applyFill="1" applyAlignment="1">
      <alignment horizontal="center" vertical="top" wrapText="1"/>
    </xf>
    <xf numFmtId="14" fontId="0" fillId="0" borderId="0" xfId="0" applyNumberFormat="1" applyAlignment="1">
      <alignment horizontal="right"/>
    </xf>
    <xf numFmtId="0" fontId="0" fillId="0" borderId="0" xfId="0" applyAlignment="1">
      <alignment wrapText="1"/>
    </xf>
    <xf numFmtId="0" fontId="0" fillId="5" borderId="0" xfId="0" applyFill="1"/>
    <xf numFmtId="0" fontId="26" fillId="0" borderId="6" xfId="2" applyFont="1" applyBorder="1" applyAlignment="1">
      <alignment horizontal="right"/>
    </xf>
    <xf numFmtId="164" fontId="26" fillId="0" borderId="6" xfId="3" applyNumberFormat="1" applyFont="1" applyBorder="1" applyAlignment="1">
      <alignment horizontal="center" vertical="top" wrapText="1"/>
    </xf>
    <xf numFmtId="9" fontId="26" fillId="0" borderId="1" xfId="5" applyFont="1" applyBorder="1" applyAlignment="1">
      <alignment horizontal="center" vertical="top" wrapText="1"/>
    </xf>
    <xf numFmtId="164" fontId="26" fillId="0" borderId="6" xfId="3" applyNumberFormat="1" applyFont="1" applyBorder="1" applyAlignment="1">
      <alignment horizontal="center"/>
    </xf>
    <xf numFmtId="21" fontId="26" fillId="0" borderId="1" xfId="5" applyNumberFormat="1" applyFont="1" applyBorder="1" applyAlignment="1">
      <alignment horizontal="center" vertical="top" wrapText="1"/>
    </xf>
    <xf numFmtId="0" fontId="2" fillId="0" borderId="0" xfId="0" applyFont="1" applyAlignment="1">
      <alignment horizontal="left" vertical="top" wrapText="1"/>
    </xf>
    <xf numFmtId="0" fontId="5" fillId="0" borderId="0" xfId="0" applyFont="1" applyAlignment="1">
      <alignment horizontal="left" vertical="top"/>
    </xf>
    <xf numFmtId="14" fontId="5" fillId="4" borderId="1" xfId="0" applyNumberFormat="1" applyFont="1" applyFill="1" applyBorder="1" applyAlignment="1">
      <alignment horizontal="center" vertical="top" wrapText="1"/>
    </xf>
    <xf numFmtId="0" fontId="33" fillId="0" borderId="1" xfId="0" applyFont="1" applyBorder="1" applyAlignment="1">
      <alignment horizontal="center" vertical="top" wrapText="1"/>
    </xf>
    <xf numFmtId="0" fontId="33" fillId="5" borderId="1" xfId="0" applyFont="1" applyFill="1" applyBorder="1" applyAlignment="1">
      <alignment horizontal="center" vertical="top" wrapText="1"/>
    </xf>
    <xf numFmtId="0" fontId="31" fillId="0" borderId="0" xfId="0" applyFont="1"/>
    <xf numFmtId="0" fontId="5" fillId="0" borderId="0" xfId="0" applyFont="1" applyAlignment="1">
      <alignment horizontal="right" vertical="center"/>
    </xf>
    <xf numFmtId="9" fontId="5" fillId="0" borderId="0" xfId="5" applyFont="1" applyAlignment="1">
      <alignment horizontal="right"/>
    </xf>
    <xf numFmtId="0" fontId="6" fillId="7" borderId="0" xfId="0" applyFont="1" applyFill="1" applyAlignment="1">
      <alignment horizontal="right"/>
    </xf>
    <xf numFmtId="9" fontId="0" fillId="0" borderId="0" xfId="5" applyFont="1" applyFill="1"/>
    <xf numFmtId="9" fontId="31" fillId="0" borderId="0" xfId="5" applyFont="1" applyAlignment="1">
      <alignment horizontal="left"/>
    </xf>
    <xf numFmtId="9" fontId="5" fillId="0" borderId="0" xfId="5" applyFont="1" applyFill="1"/>
    <xf numFmtId="9" fontId="5" fillId="0" borderId="0" xfId="5" applyFont="1" applyFill="1" applyAlignment="1">
      <alignment horizontal="center"/>
    </xf>
    <xf numFmtId="0" fontId="0" fillId="4" borderId="0" xfId="0" applyFill="1"/>
    <xf numFmtId="20" fontId="0" fillId="4" borderId="2" xfId="0" applyNumberFormat="1" applyFill="1" applyBorder="1" applyAlignment="1">
      <alignment horizontal="left" vertical="center"/>
    </xf>
    <xf numFmtId="20" fontId="0" fillId="4" borderId="1" xfId="0" applyNumberFormat="1" applyFill="1" applyBorder="1" applyAlignment="1">
      <alignment vertical="center"/>
    </xf>
    <xf numFmtId="0" fontId="0" fillId="0" borderId="6" xfId="0" applyBorder="1" applyAlignment="1">
      <alignment horizontal="center" vertical="center"/>
    </xf>
    <xf numFmtId="0" fontId="18" fillId="0" borderId="0" xfId="0" applyFont="1" applyAlignment="1">
      <alignment horizontal="center" vertical="center"/>
    </xf>
    <xf numFmtId="0" fontId="0" fillId="11" borderId="1" xfId="0" applyFill="1" applyBorder="1" applyAlignment="1">
      <alignment horizontal="center" vertical="center"/>
    </xf>
    <xf numFmtId="0" fontId="0" fillId="0" borderId="1" xfId="0" applyBorder="1" applyAlignment="1">
      <alignment horizontal="center" vertical="center"/>
    </xf>
    <xf numFmtId="0" fontId="0" fillId="23" borderId="1" xfId="0" applyFill="1" applyBorder="1" applyAlignment="1">
      <alignment horizontal="center" vertical="center"/>
    </xf>
    <xf numFmtId="0" fontId="0" fillId="23" borderId="6" xfId="0" applyFill="1" applyBorder="1" applyAlignment="1">
      <alignment horizontal="center" vertical="center"/>
    </xf>
    <xf numFmtId="0" fontId="0" fillId="0" borderId="1" xfId="0" applyBorder="1" applyAlignment="1">
      <alignment horizontal="center" vertical="center" wrapText="1"/>
    </xf>
    <xf numFmtId="0" fontId="0" fillId="23" borderId="1" xfId="0" applyFill="1" applyBorder="1" applyAlignment="1">
      <alignment horizontal="center" vertical="center" wrapText="1"/>
    </xf>
    <xf numFmtId="0" fontId="37" fillId="0" borderId="0" xfId="0" applyFont="1"/>
    <xf numFmtId="0" fontId="7" fillId="7" borderId="1" xfId="0" applyFont="1" applyFill="1" applyBorder="1" applyAlignment="1">
      <alignment horizontal="center" vertical="center" wrapText="1"/>
    </xf>
    <xf numFmtId="0" fontId="36" fillId="0" borderId="1" xfId="0" applyFont="1" applyBorder="1" applyAlignment="1">
      <alignment horizontal="center" vertical="center"/>
    </xf>
    <xf numFmtId="164" fontId="22" fillId="16" borderId="1" xfId="0" applyNumberFormat="1" applyFont="1" applyFill="1" applyBorder="1" applyAlignment="1">
      <alignment horizontal="center" vertical="center"/>
    </xf>
    <xf numFmtId="1" fontId="18" fillId="0" borderId="1" xfId="0" applyNumberFormat="1" applyFont="1" applyBorder="1" applyAlignment="1">
      <alignment vertical="center"/>
    </xf>
    <xf numFmtId="164" fontId="22" fillId="16" borderId="1" xfId="1" applyNumberFormat="1" applyFont="1" applyFill="1" applyBorder="1" applyAlignment="1">
      <alignment horizontal="center" vertical="center"/>
    </xf>
    <xf numFmtId="1" fontId="18" fillId="25" borderId="1" xfId="0" applyNumberFormat="1" applyFont="1" applyFill="1" applyBorder="1" applyAlignment="1">
      <alignment vertical="center" wrapText="1"/>
    </xf>
    <xf numFmtId="1" fontId="18" fillId="23" borderId="1" xfId="0" applyNumberFormat="1" applyFont="1" applyFill="1" applyBorder="1" applyAlignment="1">
      <alignment vertical="center" wrapText="1"/>
    </xf>
    <xf numFmtId="164" fontId="22" fillId="23" borderId="1" xfId="0" applyNumberFormat="1" applyFont="1" applyFill="1" applyBorder="1" applyAlignment="1">
      <alignment horizontal="center" vertical="center"/>
    </xf>
    <xf numFmtId="164" fontId="26" fillId="0" borderId="11" xfId="3" applyNumberFormat="1" applyFont="1" applyFill="1" applyBorder="1" applyAlignment="1">
      <alignment horizontal="center" vertical="top" wrapText="1"/>
    </xf>
    <xf numFmtId="164" fontId="26" fillId="0" borderId="0" xfId="3" applyNumberFormat="1" applyFont="1" applyFill="1" applyBorder="1" applyAlignment="1">
      <alignment horizontal="center" vertical="top" wrapText="1"/>
    </xf>
    <xf numFmtId="164" fontId="26" fillId="0" borderId="9" xfId="3" applyNumberFormat="1" applyFont="1" applyFill="1" applyBorder="1" applyAlignment="1">
      <alignment horizontal="center" vertical="top" wrapText="1"/>
    </xf>
    <xf numFmtId="9" fontId="26" fillId="0" borderId="9" xfId="3" applyNumberFormat="1" applyFont="1" applyFill="1" applyBorder="1" applyAlignment="1">
      <alignment horizontal="center" vertical="top" wrapText="1"/>
    </xf>
    <xf numFmtId="1" fontId="18" fillId="25" borderId="1" xfId="0" applyNumberFormat="1" applyFont="1" applyFill="1" applyBorder="1" applyAlignment="1">
      <alignment vertical="center"/>
    </xf>
    <xf numFmtId="1" fontId="18" fillId="23" borderId="1" xfId="0" applyNumberFormat="1" applyFont="1" applyFill="1"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20" fontId="0" fillId="0" borderId="2" xfId="0" applyNumberFormat="1" applyBorder="1" applyAlignment="1">
      <alignment horizontal="left" vertical="center" wrapText="1"/>
    </xf>
    <xf numFmtId="20" fontId="0" fillId="0" borderId="4" xfId="0" applyNumberFormat="1" applyBorder="1" applyAlignment="1">
      <alignment horizontal="left" vertical="center" wrapText="1"/>
    </xf>
    <xf numFmtId="14" fontId="0" fillId="0" borderId="1" xfId="0" applyNumberFormat="1" applyBorder="1" applyAlignment="1">
      <alignment horizontal="left" vertical="center"/>
    </xf>
    <xf numFmtId="20" fontId="0" fillId="0" borderId="1" xfId="0" applyNumberFormat="1" applyBorder="1" applyAlignment="1">
      <alignment vertical="center"/>
    </xf>
    <xf numFmtId="20" fontId="0" fillId="4" borderId="1" xfId="0" applyNumberFormat="1" applyFill="1" applyBorder="1" applyAlignment="1">
      <alignment horizontal="left" vertical="center"/>
    </xf>
    <xf numFmtId="0" fontId="0" fillId="0" borderId="4" xfId="0" applyBorder="1" applyAlignment="1">
      <alignment horizontal="center" vertical="center"/>
    </xf>
    <xf numFmtId="21" fontId="0" fillId="0" borderId="4" xfId="0" applyNumberFormat="1" applyBorder="1" applyAlignment="1">
      <alignment horizontal="center" vertical="center"/>
    </xf>
    <xf numFmtId="0" fontId="0" fillId="0" borderId="4" xfId="0" applyBorder="1" applyAlignment="1">
      <alignment horizontal="center" vertical="center" wrapText="1"/>
    </xf>
    <xf numFmtId="0" fontId="11" fillId="0" borderId="0" xfId="0" applyFont="1" applyAlignment="1">
      <alignment horizontal="left" vertical="top" wrapText="1"/>
    </xf>
    <xf numFmtId="21" fontId="29" fillId="0" borderId="16" xfId="0" applyNumberFormat="1" applyFont="1" applyBorder="1" applyAlignment="1">
      <alignment horizontal="center"/>
    </xf>
    <xf numFmtId="0" fontId="2" fillId="0" borderId="0" xfId="0" applyFont="1" applyAlignment="1">
      <alignment horizontal="left" vertical="center"/>
    </xf>
    <xf numFmtId="14" fontId="2" fillId="0" borderId="0" xfId="0" applyNumberFormat="1" applyFont="1" applyAlignment="1">
      <alignment horizontal="left" vertical="center"/>
    </xf>
    <xf numFmtId="0" fontId="26" fillId="26" borderId="10" xfId="2" applyFont="1" applyFill="1" applyBorder="1" applyAlignment="1">
      <alignment horizontal="center" vertical="top" wrapText="1"/>
    </xf>
    <xf numFmtId="0" fontId="15" fillId="26" borderId="9" xfId="2" applyFont="1" applyFill="1" applyBorder="1" applyAlignment="1">
      <alignment horizontal="center" vertical="top" wrapText="1"/>
    </xf>
    <xf numFmtId="21" fontId="29" fillId="0" borderId="0" xfId="0" applyNumberFormat="1" applyFont="1" applyAlignment="1">
      <alignment horizontal="center"/>
    </xf>
    <xf numFmtId="21" fontId="29" fillId="0" borderId="18" xfId="0" applyNumberFormat="1" applyFont="1" applyBorder="1"/>
    <xf numFmtId="0" fontId="26" fillId="27" borderId="10" xfId="2" applyFont="1" applyFill="1" applyBorder="1" applyAlignment="1">
      <alignment horizontal="center" vertical="top" wrapText="1"/>
    </xf>
    <xf numFmtId="0" fontId="15" fillId="27" borderId="9" xfId="2" applyFont="1" applyFill="1" applyBorder="1" applyAlignment="1">
      <alignment horizontal="center" vertical="top" wrapText="1"/>
    </xf>
    <xf numFmtId="164" fontId="26" fillId="0" borderId="1" xfId="2" applyNumberFormat="1" applyFont="1" applyBorder="1" applyAlignment="1">
      <alignment horizontal="center"/>
    </xf>
    <xf numFmtId="9" fontId="26" fillId="0" borderId="9" xfId="4" applyFont="1" applyFill="1" applyBorder="1" applyAlignment="1">
      <alignment horizontal="center" vertical="top" wrapText="1"/>
    </xf>
    <xf numFmtId="164" fontId="0" fillId="0" borderId="0" xfId="0" applyNumberFormat="1"/>
    <xf numFmtId="164" fontId="26" fillId="0" borderId="10" xfId="3" applyNumberFormat="1"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0" fontId="40" fillId="7" borderId="1" xfId="0" applyFont="1" applyFill="1" applyBorder="1" applyAlignment="1">
      <alignment horizontal="center" vertical="top"/>
    </xf>
    <xf numFmtId="0" fontId="40" fillId="7" borderId="1" xfId="0" applyFont="1" applyFill="1"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 vertical="top"/>
    </xf>
    <xf numFmtId="0" fontId="3"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vertical="top" wrapText="1"/>
    </xf>
    <xf numFmtId="0" fontId="22" fillId="0" borderId="0" xfId="0" applyFont="1" applyAlignment="1">
      <alignment wrapText="1"/>
    </xf>
    <xf numFmtId="0" fontId="7" fillId="13" borderId="14" xfId="0" applyFont="1" applyFill="1" applyBorder="1" applyAlignment="1">
      <alignment horizontal="center" vertical="center"/>
    </xf>
    <xf numFmtId="0" fontId="7" fillId="13" borderId="0" xfId="0" applyFont="1" applyFill="1" applyAlignment="1">
      <alignment horizontal="center" vertical="center"/>
    </xf>
    <xf numFmtId="0" fontId="11" fillId="0" borderId="0" xfId="0" applyFont="1" applyAlignment="1">
      <alignment horizontal="left" vertical="top" wrapText="1"/>
    </xf>
    <xf numFmtId="0" fontId="34" fillId="7" borderId="0" xfId="0" applyFont="1" applyFill="1" applyAlignment="1">
      <alignment horizontal="center"/>
    </xf>
    <xf numFmtId="0" fontId="6" fillId="7" borderId="0" xfId="0" applyFont="1" applyFill="1" applyAlignment="1">
      <alignment horizontal="center"/>
    </xf>
    <xf numFmtId="0" fontId="35" fillId="16" borderId="0" xfId="0" applyFont="1" applyFill="1" applyAlignment="1">
      <alignment horizontal="center"/>
    </xf>
    <xf numFmtId="0" fontId="0" fillId="0" borderId="6" xfId="0" applyBorder="1" applyAlignment="1">
      <alignment vertical="center"/>
    </xf>
    <xf numFmtId="0" fontId="0" fillId="0" borderId="5" xfId="0" applyBorder="1" applyAlignment="1">
      <alignment vertical="center"/>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5" borderId="6" xfId="0" applyFill="1" applyBorder="1" applyAlignment="1">
      <alignment horizontal="center" vertical="top" wrapText="1"/>
    </xf>
    <xf numFmtId="0" fontId="0" fillId="5" borderId="5" xfId="0" applyFill="1" applyBorder="1" applyAlignment="1">
      <alignment horizontal="center" vertical="top" wrapText="1"/>
    </xf>
    <xf numFmtId="0" fontId="0" fillId="0" borderId="2" xfId="0" applyBorder="1" applyAlignment="1">
      <alignment horizontal="left" vertical="center"/>
    </xf>
    <xf numFmtId="0" fontId="0" fillId="0" borderId="3" xfId="0" applyBorder="1" applyAlignment="1">
      <alignment horizontal="left" vertical="center"/>
    </xf>
    <xf numFmtId="20" fontId="0" fillId="4" borderId="1" xfId="0" applyNumberFormat="1" applyFill="1" applyBorder="1" applyAlignment="1">
      <alignment vertical="center"/>
    </xf>
    <xf numFmtId="0" fontId="19" fillId="0" borderId="0" xfId="0" applyFont="1" applyAlignment="1">
      <alignment horizontal="left" vertical="center"/>
    </xf>
    <xf numFmtId="0" fontId="13" fillId="3" borderId="0" xfId="0" applyFont="1" applyFill="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20" fontId="0" fillId="4" borderId="2" xfId="0" applyNumberFormat="1" applyFill="1" applyBorder="1" applyAlignment="1">
      <alignment horizontal="left" vertical="center"/>
    </xf>
    <xf numFmtId="20" fontId="0" fillId="4" borderId="4" xfId="0" applyNumberFormat="1" applyFill="1" applyBorder="1" applyAlignment="1">
      <alignment horizontal="left" vertical="center"/>
    </xf>
    <xf numFmtId="20" fontId="0" fillId="4" borderId="3" xfId="0" applyNumberFormat="1" applyFill="1" applyBorder="1" applyAlignment="1">
      <alignment horizontal="left" vertical="center"/>
    </xf>
    <xf numFmtId="14" fontId="0" fillId="0" borderId="1" xfId="0" applyNumberFormat="1" applyBorder="1" applyAlignment="1">
      <alignment horizontal="lef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20" fontId="0" fillId="0" borderId="1" xfId="0" applyNumberFormat="1" applyBorder="1" applyAlignment="1">
      <alignment horizontal="left" vertical="center" wrapText="1"/>
    </xf>
    <xf numFmtId="20" fontId="0" fillId="0" borderId="2" xfId="0" applyNumberFormat="1" applyBorder="1" applyAlignment="1">
      <alignment horizontal="left" vertical="center" wrapText="1"/>
    </xf>
    <xf numFmtId="20" fontId="0" fillId="0" borderId="4" xfId="0" applyNumberFormat="1" applyBorder="1" applyAlignment="1">
      <alignment horizontal="left" vertical="center" wrapText="1"/>
    </xf>
    <xf numFmtId="20" fontId="0" fillId="0" borderId="3" xfId="0" applyNumberFormat="1" applyBorder="1" applyAlignment="1">
      <alignment horizontal="left" vertical="center" wrapText="1"/>
    </xf>
    <xf numFmtId="20" fontId="0" fillId="5" borderId="1" xfId="0" applyNumberFormat="1" applyFill="1" applyBorder="1" applyAlignment="1">
      <alignment horizontal="left" vertical="center" wrapText="1"/>
    </xf>
    <xf numFmtId="0" fontId="18" fillId="0" borderId="15" xfId="0" applyFont="1" applyBorder="1" applyAlignment="1">
      <alignment horizontal="center" vertical="center"/>
    </xf>
    <xf numFmtId="0" fontId="18" fillId="0" borderId="13" xfId="0" applyFont="1" applyBorder="1" applyAlignment="1">
      <alignment horizontal="center" vertical="center"/>
    </xf>
    <xf numFmtId="20" fontId="0" fillId="5" borderId="2" xfId="0" applyNumberFormat="1" applyFill="1" applyBorder="1" applyAlignment="1">
      <alignment horizontal="left" vertical="center" wrapText="1"/>
    </xf>
    <xf numFmtId="20" fontId="0" fillId="5" borderId="3" xfId="0" applyNumberFormat="1" applyFill="1" applyBorder="1" applyAlignment="1">
      <alignment horizontal="left" vertical="center" wrapText="1"/>
    </xf>
    <xf numFmtId="20" fontId="0" fillId="0" borderId="1" xfId="0" applyNumberFormat="1" applyBorder="1" applyAlignment="1">
      <alignment horizontal="left" vertical="center"/>
    </xf>
    <xf numFmtId="14" fontId="0" fillId="0" borderId="1" xfId="0" applyNumberFormat="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3" fillId="0" borderId="1" xfId="0" applyFont="1" applyBorder="1" applyAlignment="1">
      <alignment horizontal="center" vertical="top" wrapText="1"/>
    </xf>
    <xf numFmtId="0" fontId="34" fillId="7" borderId="14" xfId="0" applyFont="1" applyFill="1" applyBorder="1" applyAlignment="1">
      <alignment horizontal="center" vertical="center" wrapText="1"/>
    </xf>
    <xf numFmtId="0" fontId="34" fillId="7" borderId="0" xfId="0" applyFont="1" applyFill="1" applyAlignment="1">
      <alignment horizontal="center" vertical="center" wrapText="1"/>
    </xf>
    <xf numFmtId="0" fontId="8" fillId="7" borderId="13" xfId="0" applyFont="1" applyFill="1" applyBorder="1" applyAlignment="1">
      <alignment horizontal="center" wrapText="1"/>
    </xf>
    <xf numFmtId="0" fontId="5" fillId="0" borderId="0" xfId="0" pivotButton="1" applyFont="1"/>
    <xf numFmtId="0" fontId="31" fillId="0" borderId="0" xfId="0" applyFont="1" applyAlignment="1"/>
  </cellXfs>
  <cellStyles count="6">
    <cellStyle name="Bad" xfId="1" builtinId="27"/>
    <cellStyle name="Comma 2" xfId="3" xr:uid="{A2B8378F-CE15-4212-85C5-7CD156252C91}"/>
    <cellStyle name="Normal" xfId="0" builtinId="0"/>
    <cellStyle name="Normal 2" xfId="2" xr:uid="{6881B8FC-EF3E-4EC5-AA6E-C902DB840650}"/>
    <cellStyle name="Percent" xfId="5" builtinId="5"/>
    <cellStyle name="Percent 2" xfId="4" xr:uid="{C2FA78D5-3CF2-4C4B-BFBC-CFEA13A75AA0}"/>
  </cellStyles>
  <dxfs count="351">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none">
          <bgColor auto="1"/>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none">
          <bgColor auto="1"/>
        </patternFill>
      </fill>
    </dxf>
    <dxf>
      <fill>
        <patternFill patternType="none">
          <bgColor auto="1"/>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ill>
        <patternFill patternType="none">
          <bgColor auto="1"/>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solidFill>
                  <a:schemeClr val="accent1"/>
                </a:solidFill>
              </a:rPr>
              <a:t>Understanding Your Role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124853501081031"/>
          <c:y val="0.20637693201357599"/>
          <c:w val="0.76844151084292223"/>
          <c:h val="0.4567558414691672"/>
        </c:manualLayout>
      </c:layout>
      <c:pie3DChart>
        <c:varyColors val="1"/>
        <c:ser>
          <c:idx val="0"/>
          <c:order val="0"/>
          <c:dPt>
            <c:idx val="0"/>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3DE-4D5C-9B05-477525F35FF5}"/>
              </c:ext>
            </c:extLst>
          </c:dPt>
          <c:dPt>
            <c:idx val="1"/>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03DE-4D5C-9B05-477525F35F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'Staff Survey Pivot Table'!$W$7:$W$9</c15:sqref>
                  </c15:fullRef>
                </c:ext>
              </c:extLst>
              <c:f>'Staff Survey Pivot Table'!$W$7:$W$8</c:f>
              <c:strCache>
                <c:ptCount val="2"/>
                <c:pt idx="0">
                  <c:v>Communication Needs Improving</c:v>
                </c:pt>
                <c:pt idx="1">
                  <c:v>Good Communication </c:v>
                </c:pt>
              </c:strCache>
            </c:strRef>
          </c:cat>
          <c:val>
            <c:numRef>
              <c:extLst>
                <c:ext xmlns:c15="http://schemas.microsoft.com/office/drawing/2012/chart" uri="{02D57815-91ED-43cb-92C2-25804820EDAC}">
                  <c15:fullRef>
                    <c15:sqref>'Staff Survey Pivot Table'!$X$7:$X$9</c15:sqref>
                  </c15:fullRef>
                </c:ext>
              </c:extLst>
              <c:f>'Staff Survey Pivot Table'!$X$7:$X$8</c:f>
              <c:numCache>
                <c:formatCode>0%</c:formatCode>
                <c:ptCount val="2"/>
                <c:pt idx="0">
                  <c:v>0.4</c:v>
                </c:pt>
                <c:pt idx="1">
                  <c:v>0.6</c:v>
                </c:pt>
              </c:numCache>
            </c:numRef>
          </c:val>
          <c:extLst>
            <c:ext xmlns:c15="http://schemas.microsoft.com/office/drawing/2012/chart" uri="{02D57815-91ED-43cb-92C2-25804820EDAC}">
              <c15:categoryFilterExceptions>
                <c15:categoryFilterException>
                  <c15:sqref>'Staff Survey Pivot Table'!$X$9</c15:sqref>
                  <c15:spPr xmlns:c15="http://schemas.microsoft.com/office/drawing/2012/chart">
                    <a:solidFill>
                      <a:schemeClr val="accent3"/>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06-03DE-4D5C-9B05-477525F35FF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1.4932580637157508E-2"/>
          <c:y val="0.69646820654603803"/>
          <c:w val="0.83290196742110356"/>
          <c:h val="0.190108357278176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Calibri" panose="020F0502020204030204" pitchFamily="34" charset="0"/>
                <a:ea typeface="+mn-ea"/>
                <a:cs typeface="Calibri" panose="020F0502020204030204" pitchFamily="34" charset="0"/>
              </a:defRPr>
            </a:pPr>
            <a:r>
              <a:rPr lang="en-GB" sz="1400">
                <a:solidFill>
                  <a:schemeClr val="accent1"/>
                </a:solidFill>
              </a:rPr>
              <a:t>Describe the process in one word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col"/>
        <c:grouping val="clustered"/>
        <c:varyColors val="0"/>
        <c:ser>
          <c:idx val="0"/>
          <c:order val="0"/>
          <c:spPr>
            <a:solidFill>
              <a:schemeClr val="accent3"/>
            </a:solidFill>
            <a:ln>
              <a:noFill/>
            </a:ln>
            <a:effectLst>
              <a:outerShdw blurRad="40000" dist="23000" dir="5400000" rotWithShape="0">
                <a:srgbClr val="000000">
                  <a:alpha val="35000"/>
                </a:srgbClr>
              </a:outerShdw>
            </a:effectLst>
          </c:spPr>
          <c:invertIfNegative val="0"/>
          <c:dPt>
            <c:idx val="0"/>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832A-45BD-99F8-ECF71ED2D64C}"/>
              </c:ext>
            </c:extLst>
          </c:dPt>
          <c:dPt>
            <c:idx val="1"/>
            <c:invertIfNegative val="0"/>
            <c:bubble3D val="0"/>
            <c:spPr>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E17A-4E72-885B-52D33D891B8E}"/>
              </c:ext>
            </c:extLst>
          </c:dPt>
          <c:dLbls>
            <c:dLbl>
              <c:idx val="0"/>
              <c:layout>
                <c:manualLayout>
                  <c:x val="-4.3645083932853717E-3"/>
                  <c:y val="9.1049740875978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2A-45BD-99F8-ECF71ED2D64C}"/>
                </c:ext>
              </c:extLst>
            </c:dLbl>
            <c:dLbl>
              <c:idx val="1"/>
              <c:layout>
                <c:manualLayout>
                  <c:x val="0"/>
                  <c:y val="8.8734028786157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7A-4E72-885B-52D33D891B8E}"/>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'Staff Survey Pivot Table'!$AB$7:$AB$9</c15:sqref>
                  </c15:fullRef>
                </c:ext>
              </c:extLst>
              <c:f>'Staff Survey Pivot Table'!$AB$7:$AB$8</c:f>
              <c:strCache>
                <c:ptCount val="2"/>
                <c:pt idx="0">
                  <c:v>Good</c:v>
                </c:pt>
                <c:pt idx="1">
                  <c:v>Poor</c:v>
                </c:pt>
              </c:strCache>
            </c:strRef>
          </c:cat>
          <c:val>
            <c:numRef>
              <c:extLst>
                <c:ext xmlns:c15="http://schemas.microsoft.com/office/drawing/2012/chart" uri="{02D57815-91ED-43cb-92C2-25804820EDAC}">
                  <c15:fullRef>
                    <c15:sqref>'Staff Survey Pivot Table'!$AC$7:$AC$9</c15:sqref>
                  </c15:fullRef>
                </c:ext>
              </c:extLst>
              <c:f>'Staff Survey Pivot Table'!$AC$7:$AC$8</c:f>
              <c:numCache>
                <c:formatCode>0%</c:formatCode>
                <c:ptCount val="2"/>
                <c:pt idx="0">
                  <c:v>0.4</c:v>
                </c:pt>
                <c:pt idx="1">
                  <c:v>0.6</c:v>
                </c:pt>
              </c:numCache>
            </c:numRef>
          </c:val>
          <c:extLst>
            <c:ext xmlns:c15="http://schemas.microsoft.com/office/drawing/2012/chart" uri="{02D57815-91ED-43cb-92C2-25804820EDAC}">
              <c15:categoryFilterExceptions>
                <c15:categoryFilterException>
                  <c15:sqref>'Staff Survey Pivot Table'!$AC$9</c15:sqref>
                  <c15:spPr xmlns:c15="http://schemas.microsoft.com/office/drawing/2012/chart">
                    <a:solidFill>
                      <a:schemeClr val="accent3"/>
                    </a:solidFill>
                    <a:ln>
                      <a:noFill/>
                    </a:ln>
                    <a:effectLst>
                      <a:outerShdw blurRad="40000" dist="23000" dir="5400000" rotWithShape="0">
                        <a:srgbClr val="000000">
                          <a:alpha val="35000"/>
                        </a:srgbClr>
                      </a:outerShdw>
                    </a:effectLst>
                  </c15:spPr>
                  <c15:invertIfNegative val="0"/>
                  <c15:bubble3D val="0"/>
                  <c15:dLbl>
                    <c:idx val="1"/>
                    <c:layout>
                      <c:manualLayout>
                        <c:x val="0"/>
                        <c:y val="0.1111111111111111"/>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4427-4D27-B3AF-C78ADE6DFE1D}"/>
                      </c:ext>
                    </c:extLst>
                  </c15:dLbl>
                </c15:categoryFilterException>
              </c15:categoryFilterExceptions>
            </c:ext>
            <c:ext xmlns:c16="http://schemas.microsoft.com/office/drawing/2014/chart" uri="{C3380CC4-5D6E-409C-BE32-E72D297353CC}">
              <c16:uniqueId val="{00000004-832A-45BD-99F8-ECF71ED2D64C}"/>
            </c:ext>
          </c:extLst>
        </c:ser>
        <c:dLbls>
          <c:showLegendKey val="0"/>
          <c:showVal val="0"/>
          <c:showCatName val="0"/>
          <c:showSerName val="0"/>
          <c:showPercent val="0"/>
          <c:showBubbleSize val="0"/>
        </c:dLbls>
        <c:gapWidth val="150"/>
        <c:axId val="1757168384"/>
        <c:axId val="1757158304"/>
      </c:barChart>
      <c:catAx>
        <c:axId val="17571683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757158304"/>
        <c:crosses val="autoZero"/>
        <c:auto val="1"/>
        <c:lblAlgn val="ctr"/>
        <c:lblOffset val="100"/>
        <c:noMultiLvlLbl val="0"/>
      </c:catAx>
      <c:valAx>
        <c:axId val="17571583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757168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lumMod val="60000"/>
                    <a:lumOff val="40000"/>
                  </a:schemeClr>
                </a:solidFill>
                <a:latin typeface="Calibri" panose="020F0502020204030204" pitchFamily="34" charset="0"/>
                <a:ea typeface="+mn-ea"/>
                <a:cs typeface="Calibri" panose="020F0502020204030204" pitchFamily="34" charset="0"/>
              </a:defRPr>
            </a:pPr>
            <a:r>
              <a:rPr lang="en-GB" sz="1400" b="1">
                <a:solidFill>
                  <a:schemeClr val="tx2">
                    <a:lumMod val="60000"/>
                    <a:lumOff val="40000"/>
                  </a:schemeClr>
                </a:solidFill>
              </a:rPr>
              <a:t>What would you change?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2">
                  <a:lumMod val="60000"/>
                  <a:lumOff val="40000"/>
                </a:schemeClr>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2105699881913233"/>
          <c:y val="0.1487053363554395"/>
          <c:w val="0.75930152830931363"/>
          <c:h val="0.76402660891015794"/>
        </c:manualLayout>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1-38AD-4A76-8B48-17B0BEEDE2BE}"/>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3-38AD-4A76-8B48-17B0BEEDE2BE}"/>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'Staff Survey Pivot Table'!$AK$7:$AK$11</c:f>
              <c:strCache>
                <c:ptCount val="5"/>
                <c:pt idx="0">
                  <c:v>Process</c:v>
                </c:pt>
                <c:pt idx="1">
                  <c:v>Staffing</c:v>
                </c:pt>
                <c:pt idx="2">
                  <c:v>Space</c:v>
                </c:pt>
                <c:pt idx="3">
                  <c:v>Layout</c:v>
                </c:pt>
                <c:pt idx="4">
                  <c:v>IT Systems</c:v>
                </c:pt>
              </c:strCache>
            </c:strRef>
          </c:cat>
          <c:val>
            <c:numRef>
              <c:f>'Staff Survey Pivot Table'!$AL$7:$AL$11</c:f>
              <c:numCache>
                <c:formatCode>0%</c:formatCode>
                <c:ptCount val="5"/>
                <c:pt idx="0">
                  <c:v>0.47368421052631576</c:v>
                </c:pt>
                <c:pt idx="1">
                  <c:v>0.21052631578947367</c:v>
                </c:pt>
                <c:pt idx="2">
                  <c:v>0.15789473684210525</c:v>
                </c:pt>
                <c:pt idx="3">
                  <c:v>0.10526315789473684</c:v>
                </c:pt>
                <c:pt idx="4">
                  <c:v>5.2631578947368418E-2</c:v>
                </c:pt>
              </c:numCache>
            </c:numRef>
          </c:val>
          <c:extLst>
            <c:ext xmlns:c16="http://schemas.microsoft.com/office/drawing/2014/chart" uri="{C3380CC4-5D6E-409C-BE32-E72D297353CC}">
              <c16:uniqueId val="{00000005-38AD-4A76-8B48-17B0BEEDE2BE}"/>
            </c:ext>
          </c:extLst>
        </c:ser>
        <c:dLbls>
          <c:dLblPos val="inEnd"/>
          <c:showLegendKey val="0"/>
          <c:showVal val="1"/>
          <c:showCatName val="0"/>
          <c:showSerName val="0"/>
          <c:showPercent val="0"/>
          <c:showBubbleSize val="0"/>
        </c:dLbls>
        <c:gapWidth val="182"/>
        <c:axId val="836504496"/>
        <c:axId val="836502096"/>
      </c:barChart>
      <c:catAx>
        <c:axId val="836504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lumMod val="60000"/>
                    <a:lumOff val="40000"/>
                  </a:schemeClr>
                </a:solidFill>
                <a:latin typeface="Calibri" panose="020F0502020204030204" pitchFamily="34" charset="0"/>
                <a:ea typeface="+mn-ea"/>
                <a:cs typeface="Calibri" panose="020F0502020204030204" pitchFamily="34" charset="0"/>
              </a:defRPr>
            </a:pPr>
            <a:endParaRPr lang="en-US"/>
          </a:p>
        </c:txPr>
        <c:crossAx val="836502096"/>
        <c:crossesAt val="0"/>
        <c:auto val="0"/>
        <c:lblAlgn val="ctr"/>
        <c:lblOffset val="100"/>
        <c:noMultiLvlLbl val="0"/>
      </c:catAx>
      <c:valAx>
        <c:axId val="836502096"/>
        <c:scaling>
          <c:orientation val="minMax"/>
          <c:max val="1"/>
          <c:min val="0"/>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2">
                    <a:lumMod val="60000"/>
                    <a:lumOff val="40000"/>
                  </a:schemeClr>
                </a:solidFill>
                <a:latin typeface="Calibri" panose="020F0502020204030204" pitchFamily="34" charset="0"/>
                <a:ea typeface="+mn-ea"/>
                <a:cs typeface="Calibri" panose="020F0502020204030204" pitchFamily="34" charset="0"/>
              </a:defRPr>
            </a:pPr>
            <a:endParaRPr lang="en-US"/>
          </a:p>
        </c:txPr>
        <c:crossAx val="836504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9092922262805212"/>
          <c:y val="4.382477261369679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solidFill>
              <a:latin typeface="Calibri" panose="020F0502020204030204" pitchFamily="34" charset="0"/>
              <a:ea typeface="+mn-ea"/>
              <a:cs typeface="Calibri" panose="020F050202020403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'Patient Survey Pivot Table'!$E$7</c:f>
              <c:strCache>
                <c:ptCount val="1"/>
                <c:pt idx="0">
                  <c:v>Did you receive good care today?</c:v>
                </c:pt>
              </c:strCache>
            </c:strRef>
          </c:tx>
          <c:spPr>
            <a:solidFill>
              <a:schemeClr val="accent2"/>
            </a:solidFill>
          </c:spPr>
          <c:dPt>
            <c:idx val="0"/>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1-DA87-4CEF-8774-2F6E4B3C442D}"/>
              </c:ext>
            </c:extLst>
          </c:dPt>
          <c:dPt>
            <c:idx val="1"/>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1977-41F3-9067-5C81A5ACFC47}"/>
              </c:ext>
            </c:extLst>
          </c:dPt>
          <c:dLbls>
            <c:dLbl>
              <c:idx val="0"/>
              <c:layout>
                <c:manualLayout>
                  <c:x val="-7.0657814188342508E-2"/>
                  <c:y val="7.8948100096068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87-4CEF-8774-2F6E4B3C442D}"/>
                </c:ext>
              </c:extLst>
            </c:dLbl>
            <c:dLbl>
              <c:idx val="1"/>
              <c:layout>
                <c:manualLayout>
                  <c:x val="0.11965965069413335"/>
                  <c:y val="-0.201724265343408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77-41F3-9067-5C81A5ACFC47}"/>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'Patient Survey Pivot Table'!$D$8:$D$9</c:f>
              <c:strCache>
                <c:ptCount val="2"/>
                <c:pt idx="0">
                  <c:v>No</c:v>
                </c:pt>
                <c:pt idx="1">
                  <c:v>Yes</c:v>
                </c:pt>
              </c:strCache>
            </c:strRef>
          </c:cat>
          <c:val>
            <c:numRef>
              <c:f>'Patient Survey Pivot Table'!$E$8:$E$9</c:f>
              <c:numCache>
                <c:formatCode>0%</c:formatCode>
                <c:ptCount val="2"/>
                <c:pt idx="0">
                  <c:v>6.6666666666666666E-2</c:v>
                </c:pt>
                <c:pt idx="1">
                  <c:v>0.93333333333333335</c:v>
                </c:pt>
              </c:numCache>
            </c:numRef>
          </c:val>
          <c:extLst>
            <c:ext xmlns:c16="http://schemas.microsoft.com/office/drawing/2014/chart" uri="{C3380CC4-5D6E-409C-BE32-E72D297353CC}">
              <c16:uniqueId val="{00000002-DA87-4CEF-8774-2F6E4B3C442D}"/>
            </c:ext>
          </c:extLst>
        </c:ser>
        <c:dLbls>
          <c:showLegendKey val="0"/>
          <c:showVal val="0"/>
          <c:showCatName val="0"/>
          <c:showSerName val="0"/>
          <c:showPercent val="0"/>
          <c:showBubbleSize val="0"/>
          <c:showLeaderLines val="0"/>
        </c:dLbls>
      </c:pie3DChart>
      <c:spPr>
        <a:noFill/>
        <a:ln>
          <a:noFill/>
        </a:ln>
        <a:effectLst/>
      </c:spPr>
    </c:plotArea>
    <c:legend>
      <c:legendPos val="b"/>
      <c:layout>
        <c:manualLayout>
          <c:xMode val="edge"/>
          <c:yMode val="edge"/>
          <c:x val="0.25199776496834392"/>
          <c:y val="0.80281106721527873"/>
          <c:w val="0.42106024314186286"/>
          <c:h val="7.6331892038209767E-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solidFill>
                  <a:schemeClr val="accent1"/>
                </a:solidFill>
              </a:rPr>
              <a:t>Was your plan communicated clearly?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4D5E-4C6A-B701-BE477A6A9CF6}"/>
              </c:ext>
            </c:extLst>
          </c:dPt>
          <c:dPt>
            <c:idx val="1"/>
            <c:invertIfNegative val="0"/>
            <c:bubble3D val="0"/>
            <c:spPr>
              <a:solidFill>
                <a:srgbClr val="00B050"/>
              </a:solidFill>
              <a:ln>
                <a:noFill/>
              </a:ln>
              <a:effectLst/>
            </c:spPr>
            <c:extLst>
              <c:ext xmlns:c16="http://schemas.microsoft.com/office/drawing/2014/chart" uri="{C3380CC4-5D6E-409C-BE32-E72D297353CC}">
                <c16:uniqueId val="{00000003-4D5E-4C6A-B701-BE477A6A9CF6}"/>
              </c:ext>
            </c:extLst>
          </c:dPt>
          <c:dLbls>
            <c:dLbl>
              <c:idx val="0"/>
              <c:layout>
                <c:manualLayout>
                  <c:x val="-2.7776483627098246E-3"/>
                  <c:y val="7.4534651184139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5E-4C6A-B701-BE477A6A9CF6}"/>
                </c:ext>
              </c:extLst>
            </c:dLbl>
            <c:dLbl>
              <c:idx val="1"/>
              <c:layout>
                <c:manualLayout>
                  <c:x val="-1.0185067526415994E-16"/>
                  <c:y val="0.101851851851851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5E-4C6A-B701-BE477A6A9CF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'Patient Survey Pivot Table'!$L$8:$L$9</c:f>
              <c:strCache>
                <c:ptCount val="2"/>
                <c:pt idx="0">
                  <c:v>No</c:v>
                </c:pt>
                <c:pt idx="1">
                  <c:v>Yes</c:v>
                </c:pt>
              </c:strCache>
            </c:strRef>
          </c:cat>
          <c:val>
            <c:numRef>
              <c:f>'Patient Survey Pivot Table'!$M$8:$M$9</c:f>
              <c:numCache>
                <c:formatCode>0%</c:formatCode>
                <c:ptCount val="2"/>
                <c:pt idx="0">
                  <c:v>6.6666666666666666E-2</c:v>
                </c:pt>
                <c:pt idx="1">
                  <c:v>0.93333333333333335</c:v>
                </c:pt>
              </c:numCache>
            </c:numRef>
          </c:val>
          <c:extLst>
            <c:ext xmlns:c16="http://schemas.microsoft.com/office/drawing/2014/chart" uri="{C3380CC4-5D6E-409C-BE32-E72D297353CC}">
              <c16:uniqueId val="{00000004-4D5E-4C6A-B701-BE477A6A9CF6}"/>
            </c:ext>
          </c:extLst>
        </c:ser>
        <c:dLbls>
          <c:showLegendKey val="0"/>
          <c:showVal val="0"/>
          <c:showCatName val="0"/>
          <c:showSerName val="0"/>
          <c:showPercent val="0"/>
          <c:showBubbleSize val="0"/>
        </c:dLbls>
        <c:gapWidth val="219"/>
        <c:overlap val="-27"/>
        <c:axId val="1734841951"/>
        <c:axId val="1734841471"/>
      </c:barChart>
      <c:catAx>
        <c:axId val="1734841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734841471"/>
        <c:crosses val="autoZero"/>
        <c:auto val="1"/>
        <c:lblAlgn val="ctr"/>
        <c:lblOffset val="100"/>
        <c:noMultiLvlLbl val="0"/>
      </c:catAx>
      <c:valAx>
        <c:axId val="173484147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73484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Calibri" panose="020F0502020204030204" pitchFamily="34" charset="0"/>
                <a:ea typeface="+mn-ea"/>
                <a:cs typeface="Calibri" panose="020F0502020204030204" pitchFamily="34" charset="0"/>
              </a:defRPr>
            </a:pPr>
            <a:r>
              <a:rPr lang="en-GB" sz="1400" b="1">
                <a:effectLst/>
              </a:rPr>
              <a:t>Describe the p</a:t>
            </a:r>
            <a:r>
              <a:rPr lang="en-GB" sz="1400" b="1" baseline="0">
                <a:effectLst/>
              </a:rPr>
              <a:t>rocess in one word</a:t>
            </a:r>
            <a:endParaRPr lang="en-GB" sz="1400">
              <a:effectLst/>
            </a:endParaRPr>
          </a:p>
        </c:rich>
      </c:tx>
      <c:layout>
        <c:manualLayout>
          <c:xMode val="edge"/>
          <c:yMode val="edge"/>
          <c:x val="0.20552558308510191"/>
          <c:y val="2.25450884015993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col"/>
        <c:grouping val="clustered"/>
        <c:varyColors val="0"/>
        <c:ser>
          <c:idx val="0"/>
          <c:order val="0"/>
          <c:spPr>
            <a:solidFill>
              <a:srgbClr val="00B050"/>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4-1628-4381-B761-8D2372AFFA8C}"/>
              </c:ext>
            </c:extLst>
          </c:dPt>
          <c:dLbls>
            <c:dLbl>
              <c:idx val="0"/>
              <c:layout>
                <c:manualLayout>
                  <c:x val="0"/>
                  <c:y val="8.9976223605793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28-4381-B761-8D2372AFFA8C}"/>
                </c:ext>
              </c:extLst>
            </c:dLbl>
            <c:dLbl>
              <c:idx val="1"/>
              <c:layout>
                <c:manualLayout>
                  <c:x val="-3.6366770622179509E-3"/>
                  <c:y val="0.115775686157822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28-4381-B761-8D2372AFFA8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'Patient Survey Pivot Table'!$S$8:$S$9</c:f>
              <c:strCache>
                <c:ptCount val="2"/>
                <c:pt idx="0">
                  <c:v>Poor</c:v>
                </c:pt>
                <c:pt idx="1">
                  <c:v>Good</c:v>
                </c:pt>
              </c:strCache>
            </c:strRef>
          </c:cat>
          <c:val>
            <c:numRef>
              <c:f>'Patient Survey Pivot Table'!$T$8:$T$9</c:f>
              <c:numCache>
                <c:formatCode>0%</c:formatCode>
                <c:ptCount val="2"/>
                <c:pt idx="0">
                  <c:v>0.2</c:v>
                </c:pt>
                <c:pt idx="1">
                  <c:v>0.8</c:v>
                </c:pt>
              </c:numCache>
            </c:numRef>
          </c:val>
          <c:extLst>
            <c:ext xmlns:c16="http://schemas.microsoft.com/office/drawing/2014/chart" uri="{C3380CC4-5D6E-409C-BE32-E72D297353CC}">
              <c16:uniqueId val="{00000006-1628-4381-B761-8D2372AFFA8C}"/>
            </c:ext>
          </c:extLst>
        </c:ser>
        <c:dLbls>
          <c:showLegendKey val="0"/>
          <c:showVal val="0"/>
          <c:showCatName val="0"/>
          <c:showSerName val="0"/>
          <c:showPercent val="0"/>
          <c:showBubbleSize val="0"/>
        </c:dLbls>
        <c:gapWidth val="219"/>
        <c:overlap val="-27"/>
        <c:axId val="418713951"/>
        <c:axId val="29325823"/>
      </c:barChart>
      <c:catAx>
        <c:axId val="41871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29325823"/>
        <c:crosses val="autoZero"/>
        <c:auto val="1"/>
        <c:lblAlgn val="ctr"/>
        <c:lblOffset val="100"/>
        <c:noMultiLvlLbl val="0"/>
      </c:catAx>
      <c:valAx>
        <c:axId val="29325823"/>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418713951"/>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Calibri" panose="020F0502020204030204" pitchFamily="34" charset="0"/>
                <a:ea typeface="+mn-ea"/>
                <a:cs typeface="Calibri" panose="020F0502020204030204" pitchFamily="34" charset="0"/>
              </a:defRPr>
            </a:pPr>
            <a:r>
              <a:rPr lang="en-GB" sz="1400" b="1">
                <a:effectLst/>
              </a:rPr>
              <a:t>What would you change/improve?</a:t>
            </a:r>
            <a:endParaRPr lang="en-GB"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1-7B2C-41FF-A349-080F22991DC3}"/>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7B2C-41FF-A349-080F22991DC3}"/>
              </c:ext>
            </c:extLst>
          </c:dPt>
          <c:dLbls>
            <c:dLbl>
              <c:idx val="0"/>
              <c:layout>
                <c:manualLayout>
                  <c:x val="-4.35707692398865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C-41FF-A349-080F22991DC3}"/>
                </c:ext>
              </c:extLst>
            </c:dLbl>
            <c:dLbl>
              <c:idx val="1"/>
              <c:layout>
                <c:manualLayout>
                  <c:x val="-4.1146985112652376E-3"/>
                  <c:y val="-4.6387847698834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2C-41FF-A349-080F22991DC3}"/>
                </c:ext>
              </c:extLst>
            </c:dLbl>
            <c:dLbl>
              <c:idx val="2"/>
              <c:layout>
                <c:manualLayout>
                  <c:x val="-6.5423056418545469E-3"/>
                  <c:y val="-8.504340501919055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2C-41FF-A349-080F22991DC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'Patient Survey Pivot Table'!$Z$8:$Z$13</c:f>
              <c:strCache>
                <c:ptCount val="6"/>
                <c:pt idx="0">
                  <c:v>Space</c:v>
                </c:pt>
                <c:pt idx="1">
                  <c:v>Staff Experience</c:v>
                </c:pt>
                <c:pt idx="2">
                  <c:v>Lack of Refreshments</c:v>
                </c:pt>
                <c:pt idx="3">
                  <c:v>Signage</c:v>
                </c:pt>
                <c:pt idx="4">
                  <c:v>Process Speed</c:v>
                </c:pt>
                <c:pt idx="5">
                  <c:v>Nothing</c:v>
                </c:pt>
              </c:strCache>
            </c:strRef>
          </c:cat>
          <c:val>
            <c:numRef>
              <c:f>'Patient Survey Pivot Table'!$AA$8:$AA$13</c:f>
              <c:numCache>
                <c:formatCode>0%</c:formatCode>
                <c:ptCount val="6"/>
                <c:pt idx="0">
                  <c:v>4.7619047619047616E-2</c:v>
                </c:pt>
                <c:pt idx="1">
                  <c:v>4.7619047619047616E-2</c:v>
                </c:pt>
                <c:pt idx="2">
                  <c:v>9.5238095238095233E-2</c:v>
                </c:pt>
                <c:pt idx="3">
                  <c:v>0.19047619047619047</c:v>
                </c:pt>
                <c:pt idx="4">
                  <c:v>0.2857142857142857</c:v>
                </c:pt>
                <c:pt idx="5">
                  <c:v>0.33333333333333331</c:v>
                </c:pt>
              </c:numCache>
            </c:numRef>
          </c:val>
          <c:extLst>
            <c:ext xmlns:c16="http://schemas.microsoft.com/office/drawing/2014/chart" uri="{C3380CC4-5D6E-409C-BE32-E72D297353CC}">
              <c16:uniqueId val="{00000006-7B2C-41FF-A349-080F22991DC3}"/>
            </c:ext>
          </c:extLst>
        </c:ser>
        <c:dLbls>
          <c:showLegendKey val="0"/>
          <c:showVal val="0"/>
          <c:showCatName val="0"/>
          <c:showSerName val="0"/>
          <c:showPercent val="0"/>
          <c:showBubbleSize val="0"/>
        </c:dLbls>
        <c:gapWidth val="182"/>
        <c:axId val="397939199"/>
        <c:axId val="396531263"/>
      </c:barChart>
      <c:catAx>
        <c:axId val="397939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396531263"/>
        <c:crosses val="autoZero"/>
        <c:auto val="1"/>
        <c:lblAlgn val="ctr"/>
        <c:lblOffset val="100"/>
        <c:noMultiLvlLbl val="0"/>
      </c:catAx>
      <c:valAx>
        <c:axId val="396531263"/>
        <c:scaling>
          <c:orientation val="minMax"/>
          <c:max val="1"/>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397939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1"/>
                </a:solidFill>
                <a:latin typeface="Calibri" panose="020F0502020204030204" pitchFamily="34" charset="0"/>
                <a:ea typeface="+mn-ea"/>
                <a:cs typeface="Calibri" panose="020F0502020204030204" pitchFamily="34" charset="0"/>
              </a:defRPr>
            </a:pPr>
            <a:r>
              <a:rPr lang="en-US" sz="1400" b="1"/>
              <a:t>Process Rating Reasons</a:t>
            </a:r>
            <a:endParaRPr lang="en-GB" sz="14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1"/>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'Staff Survey Pivot Table'!$R$7:$R$13</c15:sqref>
                  </c15:fullRef>
                </c:ext>
              </c:extLst>
              <c:f>'Staff Survey Pivot Table'!$R$7:$R$12</c:f>
              <c:strCache>
                <c:ptCount val="6"/>
                <c:pt idx="0">
                  <c:v>Process</c:v>
                </c:pt>
                <c:pt idx="1">
                  <c:v>Communication</c:v>
                </c:pt>
                <c:pt idx="2">
                  <c:v>Staffing</c:v>
                </c:pt>
                <c:pt idx="3">
                  <c:v>Space </c:v>
                </c:pt>
                <c:pt idx="4">
                  <c:v>Volume of Patients</c:v>
                </c:pt>
                <c:pt idx="5">
                  <c:v>Process IT</c:v>
                </c:pt>
              </c:strCache>
            </c:strRef>
          </c:cat>
          <c:val>
            <c:numRef>
              <c:extLst>
                <c:ext xmlns:c15="http://schemas.microsoft.com/office/drawing/2012/chart" uri="{02D57815-91ED-43cb-92C2-25804820EDAC}">
                  <c15:fullRef>
                    <c15:sqref>'Staff Survey Pivot Table'!$S$7:$S$13</c15:sqref>
                  </c15:fullRef>
                </c:ext>
              </c:extLst>
              <c:f>'Staff Survey Pivot Table'!$S$7:$S$12</c:f>
              <c:numCache>
                <c:formatCode>0%</c:formatCode>
                <c:ptCount val="6"/>
                <c:pt idx="0">
                  <c:v>0.31578947368421051</c:v>
                </c:pt>
                <c:pt idx="1">
                  <c:v>0.21052631578947367</c:v>
                </c:pt>
                <c:pt idx="2">
                  <c:v>0.15789473684210525</c:v>
                </c:pt>
                <c:pt idx="3">
                  <c:v>0.15789473684210525</c:v>
                </c:pt>
                <c:pt idx="4">
                  <c:v>0.10526315789473684</c:v>
                </c:pt>
                <c:pt idx="5">
                  <c:v>5.2631578947368418E-2</c:v>
                </c:pt>
              </c:numCache>
            </c:numRef>
          </c:val>
          <c:extLst>
            <c:ext xmlns:c15="http://schemas.microsoft.com/office/drawing/2012/chart" uri="{02D57815-91ED-43cb-92C2-25804820EDAC}">
              <c15:categoryFilterExceptions>
                <c15:categoryFilterException>
                  <c15:sqref>'Staff Survey Pivot Table'!$S$13</c15:sqref>
                  <c15:dLbl>
                    <c:idx val="5"/>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extLst>
                      <c:ext uri="{CE6537A1-D6FC-4f65-9D91-7224C49458BB}">
                        <c15:layout>
                          <c:manualLayout>
                            <c:w val="9.4789835422992061E-2"/>
                            <c:h val="5.366468646187484E-2"/>
                          </c:manualLayout>
                        </c15:layout>
                      </c:ext>
                      <c:ext xmlns:c16="http://schemas.microsoft.com/office/drawing/2014/chart" uri="{C3380CC4-5D6E-409C-BE32-E72D297353CC}">
                        <c16:uniqueId val="{00000000-3CAD-4A81-AB9F-4598F33B0F7F}"/>
                      </c:ext>
                    </c:extLst>
                  </c15:dLbl>
                </c15:categoryFilterException>
              </c15:categoryFilterExceptions>
            </c:ext>
            <c:ext xmlns:c16="http://schemas.microsoft.com/office/drawing/2014/chart" uri="{C3380CC4-5D6E-409C-BE32-E72D297353CC}">
              <c16:uniqueId val="{00000008-D656-4EE1-AAD3-74A8776C70DD}"/>
            </c:ext>
          </c:extLst>
        </c:ser>
        <c:dLbls>
          <c:showLegendKey val="0"/>
          <c:showVal val="0"/>
          <c:showCatName val="0"/>
          <c:showSerName val="0"/>
          <c:showPercent val="0"/>
          <c:showBubbleSize val="0"/>
        </c:dLbls>
        <c:gapWidth val="182"/>
        <c:axId val="106560800"/>
        <c:axId val="106561280"/>
      </c:barChart>
      <c:catAx>
        <c:axId val="106560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06561280"/>
        <c:crosses val="autoZero"/>
        <c:auto val="1"/>
        <c:lblAlgn val="ctr"/>
        <c:lblOffset val="100"/>
        <c:noMultiLvlLbl val="0"/>
      </c:catAx>
      <c:valAx>
        <c:axId val="106561280"/>
        <c:scaling>
          <c:orientation val="minMax"/>
          <c:max val="1"/>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06560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accent1"/>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19050</xdr:rowOff>
    </xdr:from>
    <xdr:to>
      <xdr:col>0</xdr:col>
      <xdr:colOff>883920</xdr:colOff>
      <xdr:row>2</xdr:row>
      <xdr:rowOff>371271</xdr:rowOff>
    </xdr:to>
    <xdr:pic>
      <xdr:nvPicPr>
        <xdr:cNvPr id="2" name="Picture 1" descr="imag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238125" y="196850"/>
          <a:ext cx="645795" cy="6443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263638</xdr:colOff>
      <xdr:row>0</xdr:row>
      <xdr:rowOff>76540</xdr:rowOff>
    </xdr:from>
    <xdr:to>
      <xdr:col>0</xdr:col>
      <xdr:colOff>909433</xdr:colOff>
      <xdr:row>2</xdr:row>
      <xdr:rowOff>228736</xdr:rowOff>
    </xdr:to>
    <xdr:pic>
      <xdr:nvPicPr>
        <xdr:cNvPr id="3" name="Picture 2" descr="imag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263638" y="76540"/>
          <a:ext cx="645795" cy="65395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19049</xdr:colOff>
      <xdr:row>6</xdr:row>
      <xdr:rowOff>138445</xdr:rowOff>
    </xdr:from>
    <xdr:to>
      <xdr:col>13</xdr:col>
      <xdr:colOff>581024</xdr:colOff>
      <xdr:row>25</xdr:row>
      <xdr:rowOff>2116</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200026</xdr:colOff>
      <xdr:row>6</xdr:row>
      <xdr:rowOff>132908</xdr:rowOff>
    </xdr:from>
    <xdr:to>
      <xdr:col>19</xdr:col>
      <xdr:colOff>104776</xdr:colOff>
      <xdr:row>24</xdr:row>
      <xdr:rowOff>167218</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285750</xdr:colOff>
      <xdr:row>6</xdr:row>
      <xdr:rowOff>122765</xdr:rowOff>
    </xdr:from>
    <xdr:to>
      <xdr:col>28</xdr:col>
      <xdr:colOff>114300</xdr:colOff>
      <xdr:row>25</xdr:row>
      <xdr:rowOff>60252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xdr:row>
      <xdr:rowOff>175141</xdr:rowOff>
    </xdr:from>
    <xdr:to>
      <xdr:col>4</xdr:col>
      <xdr:colOff>485775</xdr:colOff>
      <xdr:row>5</xdr:row>
      <xdr:rowOff>18164</xdr:rowOff>
    </xdr:to>
    <xdr:sp macro="" textlink="">
      <xdr:nvSpPr>
        <xdr:cNvPr id="5" name="Rectangle: Rounded Corners 4">
          <a:extLst>
            <a:ext uri="{FF2B5EF4-FFF2-40B4-BE49-F238E27FC236}">
              <a16:creationId xmlns:a16="http://schemas.microsoft.com/office/drawing/2014/main" id="{00000000-0008-0000-0200-000005000000}"/>
            </a:ext>
          </a:extLst>
        </xdr:cNvPr>
        <xdr:cNvSpPr/>
      </xdr:nvSpPr>
      <xdr:spPr>
        <a:xfrm>
          <a:off x="1133475" y="546616"/>
          <a:ext cx="2524125" cy="385948"/>
        </a:xfrm>
        <a:prstGeom prst="roundRect">
          <a:avLst/>
        </a:prstGeom>
        <a:solidFill>
          <a:srgbClr val="C00000"/>
        </a:solidFill>
        <a:ln>
          <a:solidFill>
            <a:schemeClr val="accent2"/>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b="1">
              <a:solidFill>
                <a:schemeClr val="lt1"/>
              </a:solidFill>
              <a:effectLst/>
              <a:latin typeface="Calibri" panose="020F0502020204030204" pitchFamily="34" charset="0"/>
              <a:ea typeface="+mn-ea"/>
              <a:cs typeface="Calibri" panose="020F0502020204030204" pitchFamily="34" charset="0"/>
            </a:rPr>
            <a:t>Process Rating Score </a:t>
          </a:r>
          <a:r>
            <a:rPr lang="en-GB" sz="800" b="1">
              <a:solidFill>
                <a:schemeClr val="lt1"/>
              </a:solidFill>
              <a:effectLst/>
              <a:latin typeface="Calibri" panose="020F0502020204030204" pitchFamily="34" charset="0"/>
              <a:ea typeface="+mn-ea"/>
              <a:cs typeface="Calibri" panose="020F0502020204030204" pitchFamily="34" charset="0"/>
            </a:rPr>
            <a:t>(Median</a:t>
          </a:r>
          <a:r>
            <a:rPr lang="en-GB" sz="800" b="0">
              <a:solidFill>
                <a:schemeClr val="lt1"/>
              </a:solidFill>
              <a:effectLst/>
              <a:latin typeface="Calibri" panose="020F0502020204030204" pitchFamily="34" charset="0"/>
              <a:ea typeface="+mn-ea"/>
              <a:cs typeface="Calibri" panose="020F0502020204030204" pitchFamily="34" charset="0"/>
            </a:rPr>
            <a:t>)</a:t>
          </a:r>
          <a:r>
            <a:rPr lang="en-GB" sz="800" b="1">
              <a:solidFill>
                <a:schemeClr val="lt1"/>
              </a:solidFill>
              <a:effectLst/>
              <a:latin typeface="Calibri" panose="020F0502020204030204" pitchFamily="34" charset="0"/>
              <a:ea typeface="+mn-ea"/>
              <a:cs typeface="Calibri" panose="020F0502020204030204" pitchFamily="34" charset="0"/>
            </a:rPr>
            <a:t> </a:t>
          </a:r>
          <a:r>
            <a:rPr lang="en-GB" sz="1100" b="1">
              <a:solidFill>
                <a:schemeClr val="lt1"/>
              </a:solidFill>
              <a:effectLst/>
              <a:latin typeface="Calibri" panose="020F0502020204030204" pitchFamily="34" charset="0"/>
              <a:ea typeface="+mn-ea"/>
              <a:cs typeface="Calibri" panose="020F0502020204030204" pitchFamily="34" charset="0"/>
            </a:rPr>
            <a:t>: </a:t>
          </a:r>
          <a:r>
            <a:rPr lang="en-GB" sz="1400" b="0">
              <a:solidFill>
                <a:schemeClr val="bg1"/>
              </a:solidFill>
              <a:latin typeface="Calibri" panose="020F0502020204030204" pitchFamily="34" charset="0"/>
              <a:cs typeface="Calibri" panose="020F0502020204030204" pitchFamily="34" charset="0"/>
            </a:rPr>
            <a:t>Neutral </a:t>
          </a:r>
          <a:endParaRPr lang="en-GB" sz="800">
            <a:latin typeface="Calibri" panose="020F0502020204030204" pitchFamily="34" charset="0"/>
            <a:cs typeface="Calibri" panose="020F0502020204030204" pitchFamily="34" charset="0"/>
          </a:endParaRPr>
        </a:p>
      </xdr:txBody>
    </xdr:sp>
    <xdr:clientData/>
  </xdr:twoCellAnchor>
  <xdr:twoCellAnchor>
    <xdr:from>
      <xdr:col>1</xdr:col>
      <xdr:colOff>27687</xdr:colOff>
      <xdr:row>30</xdr:row>
      <xdr:rowOff>77527</xdr:rowOff>
    </xdr:from>
    <xdr:to>
      <xdr:col>4</xdr:col>
      <xdr:colOff>404257</xdr:colOff>
      <xdr:row>45</xdr:row>
      <xdr:rowOff>143981</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193823</xdr:colOff>
      <xdr:row>30</xdr:row>
      <xdr:rowOff>44302</xdr:rowOff>
    </xdr:from>
    <xdr:to>
      <xdr:col>12</xdr:col>
      <xdr:colOff>523876</xdr:colOff>
      <xdr:row>45</xdr:row>
      <xdr:rowOff>155057</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437485</xdr:colOff>
      <xdr:row>30</xdr:row>
      <xdr:rowOff>49840</xdr:rowOff>
    </xdr:from>
    <xdr:to>
      <xdr:col>19</xdr:col>
      <xdr:colOff>373684</xdr:colOff>
      <xdr:row>45</xdr:row>
      <xdr:rowOff>125212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105218</xdr:colOff>
      <xdr:row>30</xdr:row>
      <xdr:rowOff>94142</xdr:rowOff>
    </xdr:from>
    <xdr:to>
      <xdr:col>28</xdr:col>
      <xdr:colOff>40807</xdr:colOff>
      <xdr:row>45</xdr:row>
      <xdr:rowOff>164928</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36635</xdr:colOff>
      <xdr:row>6</xdr:row>
      <xdr:rowOff>139211</xdr:rowOff>
    </xdr:from>
    <xdr:to>
      <xdr:col>8</xdr:col>
      <xdr:colOff>615462</xdr:colOff>
      <xdr:row>25</xdr:row>
      <xdr:rowOff>14653</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257174</xdr:colOff>
      <xdr:row>1</xdr:row>
      <xdr:rowOff>3691</xdr:rowOff>
    </xdr:from>
    <xdr:to>
      <xdr:col>0</xdr:col>
      <xdr:colOff>902969</xdr:colOff>
      <xdr:row>4</xdr:row>
      <xdr:rowOff>21459</xdr:rowOff>
    </xdr:to>
    <xdr:pic>
      <xdr:nvPicPr>
        <xdr:cNvPr id="11" name="Picture 10" descr="image">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9" cstate="print">
          <a:alphaModFix amt="70000"/>
          <a:extLst>
            <a:ext uri="{28A0092B-C50C-407E-A947-70E740481C1C}">
              <a14:useLocalDpi xmlns:a14="http://schemas.microsoft.com/office/drawing/2010/main" val="0"/>
            </a:ext>
          </a:extLst>
        </a:blip>
        <a:srcRect/>
        <a:stretch>
          <a:fillRect/>
        </a:stretch>
      </xdr:blipFill>
      <xdr:spPr bwMode="auto">
        <a:xfrm>
          <a:off x="257174" y="184666"/>
          <a:ext cx="645795" cy="6464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31750</xdr:colOff>
      <xdr:row>25</xdr:row>
      <xdr:rowOff>1651000</xdr:rowOff>
    </xdr:from>
    <xdr:to>
      <xdr:col>10</xdr:col>
      <xdr:colOff>31750</xdr:colOff>
      <xdr:row>25</xdr:row>
      <xdr:rowOff>1651000</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13271500" y="6242050"/>
          <a:ext cx="2152650" cy="0"/>
        </a:xfrm>
        <a:prstGeom prst="line">
          <a:avLst/>
        </a:prstGeom>
        <a:noFill/>
        <a:ln w="38100">
          <a:solidFill>
            <a:srgbClr val="000000"/>
          </a:solidFill>
          <a:round/>
          <a:headEnd/>
          <a:tailEnd type="triangle" w="med" len="med"/>
        </a:ln>
      </xdr:spPr>
    </xdr:sp>
    <xdr:clientData/>
  </xdr:twoCellAnchor>
  <xdr:twoCellAnchor>
    <xdr:from>
      <xdr:col>13</xdr:col>
      <xdr:colOff>47625</xdr:colOff>
      <xdr:row>25</xdr:row>
      <xdr:rowOff>1587500</xdr:rowOff>
    </xdr:from>
    <xdr:to>
      <xdr:col>14</xdr:col>
      <xdr:colOff>15875</xdr:colOff>
      <xdr:row>25</xdr:row>
      <xdr:rowOff>1599408</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22821900" y="6178550"/>
          <a:ext cx="2216150" cy="11908"/>
        </a:xfrm>
        <a:prstGeom prst="line">
          <a:avLst/>
        </a:prstGeom>
        <a:noFill/>
        <a:ln w="38100">
          <a:solidFill>
            <a:srgbClr val="000000"/>
          </a:solidFill>
          <a:round/>
          <a:headEnd/>
          <a:tailEnd type="triangle" w="med" len="med"/>
        </a:ln>
      </xdr:spPr>
    </xdr:sp>
    <xdr:clientData/>
  </xdr:twoCellAnchor>
  <xdr:twoCellAnchor>
    <xdr:from>
      <xdr:col>5</xdr:col>
      <xdr:colOff>2394857</xdr:colOff>
      <xdr:row>39</xdr:row>
      <xdr:rowOff>1666875</xdr:rowOff>
    </xdr:from>
    <xdr:to>
      <xdr:col>6</xdr:col>
      <xdr:colOff>571500</xdr:colOff>
      <xdr:row>39</xdr:row>
      <xdr:rowOff>1673678</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flipV="1">
          <a:off x="9290957" y="12296775"/>
          <a:ext cx="595993" cy="680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1681766</xdr:colOff>
      <xdr:row>0</xdr:row>
      <xdr:rowOff>0</xdr:rowOff>
    </xdr:from>
    <xdr:to>
      <xdr:col>8</xdr:col>
      <xdr:colOff>1918229</xdr:colOff>
      <xdr:row>4</xdr:row>
      <xdr:rowOff>2079</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5476403" y="0"/>
          <a:ext cx="7241947" cy="77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r>
            <a:rPr lang="en-US" sz="1400" b="1" kern="0">
              <a:effectLst/>
              <a:latin typeface="Calibri" panose="020F0502020204030204" pitchFamily="34" charset="0"/>
            </a:rPr>
            <a:t>Current State </a:t>
          </a:r>
          <a:endParaRPr lang="en-GB" sz="1600" b="1" kern="0">
            <a:effectLst/>
            <a:latin typeface="Arial" panose="020B0604020202020204" pitchFamily="34" charset="0"/>
          </a:endParaRPr>
        </a:p>
        <a:p>
          <a:pPr algn="ctr"/>
          <a:r>
            <a:rPr lang="en-US" sz="2600" b="1" kern="0">
              <a:effectLst/>
              <a:latin typeface="Arial Narrow" panose="020B0606020202030204" pitchFamily="34" charset="0"/>
            </a:rPr>
            <a:t>Value Stream for: KGH ED RAFTING </a:t>
          </a:r>
          <a:endParaRPr lang="en-GB" sz="1600" b="0" kern="0">
            <a:effectLst/>
            <a:latin typeface="Arial" panose="020B0604020202020204" pitchFamily="34" charset="0"/>
          </a:endParaRPr>
        </a:p>
      </xdr:txBody>
    </xdr:sp>
    <xdr:clientData/>
  </xdr:twoCellAnchor>
  <xdr:twoCellAnchor>
    <xdr:from>
      <xdr:col>1</xdr:col>
      <xdr:colOff>1548095</xdr:colOff>
      <xdr:row>18</xdr:row>
      <xdr:rowOff>34018</xdr:rowOff>
    </xdr:from>
    <xdr:to>
      <xdr:col>3</xdr:col>
      <xdr:colOff>374341</xdr:colOff>
      <xdr:row>23</xdr:row>
      <xdr:rowOff>65768</xdr:rowOff>
    </xdr:to>
    <xdr:sp macro="" textlink="">
      <xdr:nvSpPr>
        <xdr:cNvPr id="7" name="Cloud">
          <a:extLst>
            <a:ext uri="{FF2B5EF4-FFF2-40B4-BE49-F238E27FC236}">
              <a16:creationId xmlns:a16="http://schemas.microsoft.com/office/drawing/2014/main" id="{00000000-0008-0000-0300-000007000000}"/>
            </a:ext>
          </a:extLst>
        </xdr:cNvPr>
        <xdr:cNvSpPr>
          <a:spLocks noChangeAspect="1" noEditPoints="1" noChangeArrowheads="1"/>
        </xdr:cNvSpPr>
      </xdr:nvSpPr>
      <xdr:spPr bwMode="auto">
        <a:xfrm>
          <a:off x="2228452" y="3345089"/>
          <a:ext cx="1921871" cy="938893"/>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LAS requesting ePCR before W45 point  </a:t>
          </a:r>
          <a:endParaRPr lang="en-GB" sz="1000">
            <a:solidFill>
              <a:schemeClr val="bg1"/>
            </a:solidFill>
          </a:endParaRPr>
        </a:p>
      </xdr:txBody>
    </xdr:sp>
    <xdr:clientData/>
  </xdr:twoCellAnchor>
  <mc:AlternateContent xmlns:mc="http://schemas.openxmlformats.org/markup-compatibility/2006">
    <mc:Choice xmlns:a14="http://schemas.microsoft.com/office/drawing/2010/main" Requires="a14">
      <xdr:twoCellAnchor>
        <xdr:from>
          <xdr:col>8</xdr:col>
          <xdr:colOff>2012950</xdr:colOff>
          <xdr:row>26</xdr:row>
          <xdr:rowOff>12700</xdr:rowOff>
        </xdr:from>
        <xdr:to>
          <xdr:col>8</xdr:col>
          <xdr:colOff>2470150</xdr:colOff>
          <xdr:row>26</xdr:row>
          <xdr:rowOff>228600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300-000001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2032000</xdr:colOff>
          <xdr:row>26</xdr:row>
          <xdr:rowOff>19050</xdr:rowOff>
        </xdr:from>
        <xdr:to>
          <xdr:col>3</xdr:col>
          <xdr:colOff>2413000</xdr:colOff>
          <xdr:row>26</xdr:row>
          <xdr:rowOff>241300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300-000002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xdr:col>
      <xdr:colOff>2406762</xdr:colOff>
      <xdr:row>25</xdr:row>
      <xdr:rowOff>1634556</xdr:rowOff>
    </xdr:from>
    <xdr:to>
      <xdr:col>3</xdr:col>
      <xdr:colOff>40821</xdr:colOff>
      <xdr:row>25</xdr:row>
      <xdr:rowOff>1646464</xdr:rowOff>
    </xdr:to>
    <xdr:sp macro="" textlink="">
      <xdr:nvSpPr>
        <xdr:cNvPr id="8" name="Line 2">
          <a:extLst>
            <a:ext uri="{FF2B5EF4-FFF2-40B4-BE49-F238E27FC236}">
              <a16:creationId xmlns:a16="http://schemas.microsoft.com/office/drawing/2014/main" id="{00000000-0008-0000-0300-000008000000}"/>
            </a:ext>
          </a:extLst>
        </xdr:cNvPr>
        <xdr:cNvSpPr>
          <a:spLocks noChangeShapeType="1"/>
        </xdr:cNvSpPr>
      </xdr:nvSpPr>
      <xdr:spPr bwMode="auto">
        <a:xfrm>
          <a:off x="3092562" y="6225606"/>
          <a:ext cx="739209" cy="11908"/>
        </a:xfrm>
        <a:prstGeom prst="line">
          <a:avLst/>
        </a:prstGeom>
        <a:noFill/>
        <a:ln w="38100">
          <a:solidFill>
            <a:srgbClr val="000000"/>
          </a:solidFill>
          <a:round/>
          <a:headEnd/>
          <a:tailEnd type="triangle" w="med" len="med"/>
        </a:ln>
      </xdr:spPr>
    </xdr:sp>
    <xdr:clientData/>
  </xdr:twoCellAnchor>
  <xdr:twoCellAnchor>
    <xdr:from>
      <xdr:col>1</xdr:col>
      <xdr:colOff>2412782</xdr:colOff>
      <xdr:row>25</xdr:row>
      <xdr:rowOff>1393031</xdr:rowOff>
    </xdr:from>
    <xdr:to>
      <xdr:col>2</xdr:col>
      <xdr:colOff>638751</xdr:colOff>
      <xdr:row>25</xdr:row>
      <xdr:rowOff>1907381</xdr:rowOff>
    </xdr:to>
    <xdr:sp macro="" textlink="#REF!">
      <xdr:nvSpPr>
        <xdr:cNvPr id="9" name="AutoShape 4">
          <a:extLst>
            <a:ext uri="{FF2B5EF4-FFF2-40B4-BE49-F238E27FC236}">
              <a16:creationId xmlns:a16="http://schemas.microsoft.com/office/drawing/2014/main" id="{00000000-0008-0000-0300-000009000000}"/>
            </a:ext>
          </a:extLst>
        </xdr:cNvPr>
        <xdr:cNvSpPr>
          <a:spLocks noChangeArrowheads="1"/>
        </xdr:cNvSpPr>
      </xdr:nvSpPr>
      <xdr:spPr bwMode="auto">
        <a:xfrm>
          <a:off x="3098582" y="5984081"/>
          <a:ext cx="645319" cy="514350"/>
        </a:xfrm>
        <a:prstGeom prst="flowChartExtract">
          <a:avLst/>
        </a:prstGeom>
        <a:solidFill>
          <a:srgbClr val="FFFFFF"/>
        </a:solidFill>
        <a:ln w="9525">
          <a:solidFill>
            <a:srgbClr val="000000"/>
          </a:solidFill>
          <a:miter lim="800000"/>
          <a:headEnd/>
          <a:tailEnd/>
        </a:ln>
      </xdr:spPr>
      <xdr:txBody>
        <a:bodyPr/>
        <a:lstStyle/>
        <a:p>
          <a:pPr algn="ctr"/>
          <a:fld id="{A1CBE002-0C4A-4F93-B9CB-E52BF2632033}" type="TxLink">
            <a:rPr lang="en-US" sz="1100" b="0" i="0" u="none" strike="noStrike">
              <a:solidFill>
                <a:srgbClr val="000000"/>
              </a:solidFill>
              <a:latin typeface="Arial"/>
              <a:cs typeface="Arial"/>
            </a:rPr>
            <a:pPr algn="ctr"/>
            <a:t>0</a:t>
          </a:fld>
          <a:endParaRPr lang="en-GB"/>
        </a:p>
      </xdr:txBody>
    </xdr:sp>
    <xdr:clientData/>
  </xdr:twoCellAnchor>
  <mc:AlternateContent xmlns:mc="http://schemas.openxmlformats.org/markup-compatibility/2006">
    <mc:Choice xmlns:a14="http://schemas.microsoft.com/office/drawing/2010/main" Requires="a14">
      <xdr:twoCellAnchor>
        <xdr:from>
          <xdr:col>17</xdr:col>
          <xdr:colOff>133350</xdr:colOff>
          <xdr:row>29</xdr:row>
          <xdr:rowOff>76200</xdr:rowOff>
        </xdr:from>
        <xdr:to>
          <xdr:col>17</xdr:col>
          <xdr:colOff>133350</xdr:colOff>
          <xdr:row>29</xdr:row>
          <xdr:rowOff>76200</xdr:rowOff>
        </xdr:to>
        <xdr:sp macro="" textlink="">
          <xdr:nvSpPr>
            <xdr:cNvPr id="82948" name="Object 4" hidden="1">
              <a:extLst>
                <a:ext uri="{63B3BB69-23CF-44E3-9099-C40C66FF867C}">
                  <a14:compatExt spid="_x0000_s82948"/>
                </a:ext>
                <a:ext uri="{FF2B5EF4-FFF2-40B4-BE49-F238E27FC236}">
                  <a16:creationId xmlns:a16="http://schemas.microsoft.com/office/drawing/2014/main" id="{00000000-0008-0000-0300-000004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29</xdr:row>
          <xdr:rowOff>76200</xdr:rowOff>
        </xdr:from>
        <xdr:to>
          <xdr:col>17</xdr:col>
          <xdr:colOff>133350</xdr:colOff>
          <xdr:row>29</xdr:row>
          <xdr:rowOff>76200</xdr:rowOff>
        </xdr:to>
        <xdr:sp macro="" textlink="">
          <xdr:nvSpPr>
            <xdr:cNvPr id="82949" name="Object 5" hidden="1">
              <a:extLst>
                <a:ext uri="{63B3BB69-23CF-44E3-9099-C40C66FF867C}">
                  <a14:compatExt spid="_x0000_s82949"/>
                </a:ext>
                <a:ext uri="{FF2B5EF4-FFF2-40B4-BE49-F238E27FC236}">
                  <a16:creationId xmlns:a16="http://schemas.microsoft.com/office/drawing/2014/main" id="{00000000-0008-0000-0300-000005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29</xdr:row>
          <xdr:rowOff>76200</xdr:rowOff>
        </xdr:from>
        <xdr:to>
          <xdr:col>16</xdr:col>
          <xdr:colOff>31750</xdr:colOff>
          <xdr:row>29</xdr:row>
          <xdr:rowOff>76200</xdr:rowOff>
        </xdr:to>
        <xdr:sp macro="" textlink="">
          <xdr:nvSpPr>
            <xdr:cNvPr id="82950" name="Object 6" hidden="1">
              <a:extLst>
                <a:ext uri="{63B3BB69-23CF-44E3-9099-C40C66FF867C}">
                  <a14:compatExt spid="_x0000_s82950"/>
                </a:ext>
                <a:ext uri="{FF2B5EF4-FFF2-40B4-BE49-F238E27FC236}">
                  <a16:creationId xmlns:a16="http://schemas.microsoft.com/office/drawing/2014/main" id="{00000000-0008-0000-0300-000006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xdr:colOff>
          <xdr:row>29</xdr:row>
          <xdr:rowOff>76200</xdr:rowOff>
        </xdr:from>
        <xdr:to>
          <xdr:col>17</xdr:col>
          <xdr:colOff>31750</xdr:colOff>
          <xdr:row>29</xdr:row>
          <xdr:rowOff>76200</xdr:rowOff>
        </xdr:to>
        <xdr:sp macro="" textlink="">
          <xdr:nvSpPr>
            <xdr:cNvPr id="82951" name="Object 7" hidden="1">
              <a:extLst>
                <a:ext uri="{63B3BB69-23CF-44E3-9099-C40C66FF867C}">
                  <a14:compatExt spid="_x0000_s82951"/>
                </a:ext>
                <a:ext uri="{FF2B5EF4-FFF2-40B4-BE49-F238E27FC236}">
                  <a16:creationId xmlns:a16="http://schemas.microsoft.com/office/drawing/2014/main" id="{00000000-0008-0000-0300-000007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14</xdr:col>
      <xdr:colOff>1197785</xdr:colOff>
      <xdr:row>4</xdr:row>
      <xdr:rowOff>120196</xdr:rowOff>
    </xdr:from>
    <xdr:to>
      <xdr:col>15</xdr:col>
      <xdr:colOff>542018</xdr:colOff>
      <xdr:row>10</xdr:row>
      <xdr:rowOff>78605</xdr:rowOff>
    </xdr:to>
    <xdr:sp macro="" textlink="">
      <xdr:nvSpPr>
        <xdr:cNvPr id="10" name="Cloud">
          <a:extLst>
            <a:ext uri="{FF2B5EF4-FFF2-40B4-BE49-F238E27FC236}">
              <a16:creationId xmlns:a16="http://schemas.microsoft.com/office/drawing/2014/main" id="{00000000-0008-0000-0300-00000A000000}"/>
            </a:ext>
          </a:extLst>
        </xdr:cNvPr>
        <xdr:cNvSpPr>
          <a:spLocks noChangeAspect="1" noEditPoints="1" noChangeArrowheads="1"/>
        </xdr:cNvSpPr>
      </xdr:nvSpPr>
      <xdr:spPr bwMode="auto">
        <a:xfrm>
          <a:off x="26189571" y="891267"/>
          <a:ext cx="1827536" cy="1046981"/>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Confidential stickers placed on printer x7</a:t>
          </a:r>
          <a:endParaRPr lang="en-GB" sz="1000">
            <a:solidFill>
              <a:schemeClr val="bg1"/>
            </a:solidFill>
          </a:endParaRPr>
        </a:p>
      </xdr:txBody>
    </xdr:sp>
    <xdr:clientData/>
  </xdr:twoCellAnchor>
  <xdr:twoCellAnchor>
    <xdr:from>
      <xdr:col>0</xdr:col>
      <xdr:colOff>190500</xdr:colOff>
      <xdr:row>8</xdr:row>
      <xdr:rowOff>142875</xdr:rowOff>
    </xdr:from>
    <xdr:to>
      <xdr:col>1</xdr:col>
      <xdr:colOff>1411848</xdr:colOff>
      <xdr:row>15</xdr:row>
      <xdr:rowOff>127000</xdr:rowOff>
    </xdr:to>
    <xdr:sp macro="" textlink="">
      <xdr:nvSpPr>
        <xdr:cNvPr id="11" name="Cloud">
          <a:extLst>
            <a:ext uri="{FF2B5EF4-FFF2-40B4-BE49-F238E27FC236}">
              <a16:creationId xmlns:a16="http://schemas.microsoft.com/office/drawing/2014/main" id="{00000000-0008-0000-0300-00000B000000}"/>
            </a:ext>
          </a:extLst>
        </xdr:cNvPr>
        <xdr:cNvSpPr>
          <a:spLocks noChangeAspect="1" noEditPoints="1" noChangeArrowheads="1"/>
        </xdr:cNvSpPr>
      </xdr:nvSpPr>
      <xdr:spPr bwMode="auto">
        <a:xfrm>
          <a:off x="190500" y="1628775"/>
          <a:ext cx="1907148" cy="125095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Defect: LAS Crews parking on DO NOT STOP area outside CED</a:t>
          </a:r>
          <a:r>
            <a:rPr lang="en-GB" sz="1100" baseline="0">
              <a:effectLst/>
              <a:latin typeface="+mn-lt"/>
              <a:ea typeface="+mn-ea"/>
              <a:cs typeface="+mn-cs"/>
            </a:rPr>
            <a:t> x3</a:t>
          </a: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effectLst/>
          </a:endParaRPr>
        </a:p>
        <a:p>
          <a:pPr algn="ctr"/>
          <a:endParaRPr lang="en-GB" sz="1000">
            <a:solidFill>
              <a:schemeClr val="bg1"/>
            </a:solidFill>
          </a:endParaRPr>
        </a:p>
      </xdr:txBody>
    </xdr:sp>
    <xdr:clientData/>
  </xdr:twoCellAnchor>
  <xdr:twoCellAnchor>
    <xdr:from>
      <xdr:col>1</xdr:col>
      <xdr:colOff>1424667</xdr:colOff>
      <xdr:row>11</xdr:row>
      <xdr:rowOff>125183</xdr:rowOff>
    </xdr:from>
    <xdr:to>
      <xdr:col>3</xdr:col>
      <xdr:colOff>289163</xdr:colOff>
      <xdr:row>17</xdr:row>
      <xdr:rowOff>111124</xdr:rowOff>
    </xdr:to>
    <xdr:sp macro="" textlink="">
      <xdr:nvSpPr>
        <xdr:cNvPr id="12" name="Cloud">
          <a:extLst>
            <a:ext uri="{FF2B5EF4-FFF2-40B4-BE49-F238E27FC236}">
              <a16:creationId xmlns:a16="http://schemas.microsoft.com/office/drawing/2014/main" id="{00000000-0008-0000-0300-00000C000000}"/>
            </a:ext>
          </a:extLst>
        </xdr:cNvPr>
        <xdr:cNvSpPr>
          <a:spLocks noChangeAspect="1" noEditPoints="1" noChangeArrowheads="1"/>
        </xdr:cNvSpPr>
      </xdr:nvSpPr>
      <xdr:spPr bwMode="auto">
        <a:xfrm>
          <a:off x="2110467" y="2154008"/>
          <a:ext cx="1969646" cy="1071791"/>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LAS paperwork not completed prior to handover x3</a:t>
          </a:r>
          <a:endParaRPr lang="en-GB" sz="1000">
            <a:solidFill>
              <a:schemeClr val="bg1"/>
            </a:solidFill>
          </a:endParaRPr>
        </a:p>
      </xdr:txBody>
    </xdr:sp>
    <xdr:clientData/>
  </xdr:twoCellAnchor>
  <xdr:twoCellAnchor>
    <xdr:from>
      <xdr:col>12</xdr:col>
      <xdr:colOff>2191204</xdr:colOff>
      <xdr:row>11</xdr:row>
      <xdr:rowOff>45359</xdr:rowOff>
    </xdr:from>
    <xdr:to>
      <xdr:col>13</xdr:col>
      <xdr:colOff>1247322</xdr:colOff>
      <xdr:row>17</xdr:row>
      <xdr:rowOff>179161</xdr:rowOff>
    </xdr:to>
    <xdr:sp macro="" textlink="">
      <xdr:nvSpPr>
        <xdr:cNvPr id="13" name="Cloud">
          <a:extLst>
            <a:ext uri="{FF2B5EF4-FFF2-40B4-BE49-F238E27FC236}">
              <a16:creationId xmlns:a16="http://schemas.microsoft.com/office/drawing/2014/main" id="{00000000-0008-0000-0300-00000D000000}"/>
            </a:ext>
          </a:extLst>
        </xdr:cNvPr>
        <xdr:cNvSpPr>
          <a:spLocks noChangeAspect="1" noEditPoints="1" noChangeArrowheads="1"/>
        </xdr:cNvSpPr>
      </xdr:nvSpPr>
      <xdr:spPr bwMode="auto">
        <a:xfrm>
          <a:off x="22454508" y="2086430"/>
          <a:ext cx="1539421" cy="1222374"/>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Time: When Doctor busy, delay in signing ECGs x2</a:t>
          </a: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a:effectLst/>
            <a:latin typeface="+mn-lt"/>
            <a:ea typeface="+mn-ea"/>
            <a:cs typeface="+mn-cs"/>
          </a:endParaRPr>
        </a:p>
        <a:p>
          <a:pPr algn="ctr"/>
          <a:endParaRPr lang="en-GB" sz="1000">
            <a:solidFill>
              <a:schemeClr val="bg1"/>
            </a:solidFill>
          </a:endParaRPr>
        </a:p>
      </xdr:txBody>
    </xdr:sp>
    <xdr:clientData/>
  </xdr:twoCellAnchor>
  <xdr:twoCellAnchor>
    <xdr:from>
      <xdr:col>12</xdr:col>
      <xdr:colOff>2301873</xdr:colOff>
      <xdr:row>18</xdr:row>
      <xdr:rowOff>106590</xdr:rowOff>
    </xdr:from>
    <xdr:to>
      <xdr:col>13</xdr:col>
      <xdr:colOff>1444625</xdr:colOff>
      <xdr:row>23</xdr:row>
      <xdr:rowOff>55198</xdr:rowOff>
    </xdr:to>
    <xdr:sp macro="" textlink="">
      <xdr:nvSpPr>
        <xdr:cNvPr id="14" name="Cloud">
          <a:extLst>
            <a:ext uri="{FF2B5EF4-FFF2-40B4-BE49-F238E27FC236}">
              <a16:creationId xmlns:a16="http://schemas.microsoft.com/office/drawing/2014/main" id="{00000000-0008-0000-0300-00000E000000}"/>
            </a:ext>
          </a:extLst>
        </xdr:cNvPr>
        <xdr:cNvSpPr>
          <a:spLocks noChangeAspect="1" noEditPoints="1" noChangeArrowheads="1"/>
        </xdr:cNvSpPr>
      </xdr:nvSpPr>
      <xdr:spPr bwMode="auto">
        <a:xfrm>
          <a:off x="22565177" y="3417661"/>
          <a:ext cx="1626055" cy="855751"/>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5">
            <a:lumMod val="75000"/>
          </a:schemeClr>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Motion: Nurse looking for equipment</a:t>
          </a:r>
        </a:p>
        <a:p>
          <a:pPr algn="ctr"/>
          <a:endParaRPr lang="en-GB" sz="1000">
            <a:solidFill>
              <a:schemeClr val="bg1"/>
            </a:solidFill>
          </a:endParaRPr>
        </a:p>
      </xdr:txBody>
    </xdr:sp>
    <xdr:clientData/>
  </xdr:twoCellAnchor>
  <xdr:twoCellAnchor>
    <xdr:from>
      <xdr:col>5</xdr:col>
      <xdr:colOff>1836963</xdr:colOff>
      <xdr:row>16</xdr:row>
      <xdr:rowOff>56697</xdr:rowOff>
    </xdr:from>
    <xdr:to>
      <xdr:col>7</xdr:col>
      <xdr:colOff>435427</xdr:colOff>
      <xdr:row>22</xdr:row>
      <xdr:rowOff>155942</xdr:rowOff>
    </xdr:to>
    <xdr:sp macro="" textlink="">
      <xdr:nvSpPr>
        <xdr:cNvPr id="15" name="Cloud">
          <a:extLst>
            <a:ext uri="{FF2B5EF4-FFF2-40B4-BE49-F238E27FC236}">
              <a16:creationId xmlns:a16="http://schemas.microsoft.com/office/drawing/2014/main" id="{00000000-0008-0000-0300-00000F000000}"/>
            </a:ext>
          </a:extLst>
        </xdr:cNvPr>
        <xdr:cNvSpPr>
          <a:spLocks noChangeAspect="1" noEditPoints="1" noChangeArrowheads="1"/>
        </xdr:cNvSpPr>
      </xdr:nvSpPr>
      <xdr:spPr bwMode="auto">
        <a:xfrm>
          <a:off x="8708570" y="3004911"/>
          <a:ext cx="1852839" cy="1187817"/>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Careflow not saving Doctor's update on narrative </a:t>
          </a:r>
          <a:endParaRPr lang="en-GB" sz="1000">
            <a:solidFill>
              <a:schemeClr val="bg1"/>
            </a:solidFill>
          </a:endParaRPr>
        </a:p>
      </xdr:txBody>
    </xdr:sp>
    <xdr:clientData/>
  </xdr:twoCellAnchor>
  <xdr:twoCellAnchor>
    <xdr:from>
      <xdr:col>13</xdr:col>
      <xdr:colOff>1342120</xdr:colOff>
      <xdr:row>11</xdr:row>
      <xdr:rowOff>80281</xdr:rowOff>
    </xdr:from>
    <xdr:to>
      <xdr:col>14</xdr:col>
      <xdr:colOff>600982</xdr:colOff>
      <xdr:row>17</xdr:row>
      <xdr:rowOff>15874</xdr:rowOff>
    </xdr:to>
    <xdr:sp macro="" textlink="">
      <xdr:nvSpPr>
        <xdr:cNvPr id="16" name="Cloud">
          <a:extLst>
            <a:ext uri="{FF2B5EF4-FFF2-40B4-BE49-F238E27FC236}">
              <a16:creationId xmlns:a16="http://schemas.microsoft.com/office/drawing/2014/main" id="{00000000-0008-0000-0300-000010000000}"/>
            </a:ext>
          </a:extLst>
        </xdr:cNvPr>
        <xdr:cNvSpPr>
          <a:spLocks noChangeAspect="1" noEditPoints="1" noChangeArrowheads="1"/>
        </xdr:cNvSpPr>
      </xdr:nvSpPr>
      <xdr:spPr bwMode="auto">
        <a:xfrm>
          <a:off x="24088727" y="2121352"/>
          <a:ext cx="1504041" cy="102416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Out of Date Flow Charts on walls </a:t>
          </a:r>
          <a:endParaRPr lang="en-GB" sz="1000">
            <a:solidFill>
              <a:schemeClr val="bg1"/>
            </a:solidFill>
          </a:endParaRPr>
        </a:p>
      </xdr:txBody>
    </xdr:sp>
    <xdr:clientData/>
  </xdr:twoCellAnchor>
  <mc:AlternateContent xmlns:mc="http://schemas.openxmlformats.org/markup-compatibility/2006">
    <mc:Choice xmlns:a14="http://schemas.microsoft.com/office/drawing/2010/main" Requires="a14">
      <xdr:twoCellAnchor>
        <xdr:from>
          <xdr:col>10</xdr:col>
          <xdr:colOff>2032000</xdr:colOff>
          <xdr:row>25</xdr:row>
          <xdr:rowOff>3155950</xdr:rowOff>
        </xdr:from>
        <xdr:to>
          <xdr:col>10</xdr:col>
          <xdr:colOff>2476500</xdr:colOff>
          <xdr:row>26</xdr:row>
          <xdr:rowOff>222250</xdr:rowOff>
        </xdr:to>
        <xdr:sp macro="" textlink="">
          <xdr:nvSpPr>
            <xdr:cNvPr id="82952" name="Object 8" hidden="1">
              <a:extLst>
                <a:ext uri="{63B3BB69-23CF-44E3-9099-C40C66FF867C}">
                  <a14:compatExt spid="_x0000_s82952"/>
                </a:ext>
                <a:ext uri="{FF2B5EF4-FFF2-40B4-BE49-F238E27FC236}">
                  <a16:creationId xmlns:a16="http://schemas.microsoft.com/office/drawing/2014/main" id="{00000000-0008-0000-0300-000008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9</xdr:col>
      <xdr:colOff>1301750</xdr:colOff>
      <xdr:row>25</xdr:row>
      <xdr:rowOff>1397000</xdr:rowOff>
    </xdr:from>
    <xdr:to>
      <xdr:col>9</xdr:col>
      <xdr:colOff>1912937</xdr:colOff>
      <xdr:row>25</xdr:row>
      <xdr:rowOff>1911350</xdr:rowOff>
    </xdr:to>
    <xdr:sp macro="" textlink="#REF!">
      <xdr:nvSpPr>
        <xdr:cNvPr id="17" name="AutoShape 4">
          <a:extLst>
            <a:ext uri="{FF2B5EF4-FFF2-40B4-BE49-F238E27FC236}">
              <a16:creationId xmlns:a16="http://schemas.microsoft.com/office/drawing/2014/main" id="{00000000-0008-0000-0300-000011000000}"/>
            </a:ext>
          </a:extLst>
        </xdr:cNvPr>
        <xdr:cNvSpPr>
          <a:spLocks noChangeArrowheads="1"/>
        </xdr:cNvSpPr>
      </xdr:nvSpPr>
      <xdr:spPr bwMode="auto">
        <a:xfrm>
          <a:off x="14509750" y="6064250"/>
          <a:ext cx="611187" cy="514350"/>
        </a:xfrm>
        <a:prstGeom prst="flowChartExtract">
          <a:avLst/>
        </a:prstGeom>
        <a:solidFill>
          <a:sysClr val="window" lastClr="FFFFFF"/>
        </a:solidFill>
        <a:ln w="9525">
          <a:solidFill>
            <a:srgbClr val="000000"/>
          </a:solidFill>
          <a:miter lim="800000"/>
          <a:headEnd/>
          <a:tailEnd/>
        </a:ln>
      </xdr:spPr>
      <xdr:txBody>
        <a:bodyPr/>
        <a:lstStyle/>
        <a:p>
          <a:pPr algn="ctr"/>
          <a:fld id="{3C2DBFEF-86CC-4E56-AA56-827B5407F58F}" type="TxLink">
            <a:rPr lang="en-US" sz="1100" b="0" i="0" u="none" strike="noStrike">
              <a:solidFill>
                <a:srgbClr val="000000"/>
              </a:solidFill>
              <a:latin typeface="Arial"/>
              <a:cs typeface="Arial"/>
            </a:rPr>
            <a:pPr algn="ctr"/>
            <a:t>0</a:t>
          </a:fld>
          <a:endParaRPr lang="en-GB"/>
        </a:p>
      </xdr:txBody>
    </xdr:sp>
    <xdr:clientData/>
  </xdr:twoCellAnchor>
  <mc:AlternateContent xmlns:mc="http://schemas.openxmlformats.org/markup-compatibility/2006">
    <mc:Choice xmlns:a14="http://schemas.microsoft.com/office/drawing/2010/main" Requires="a14">
      <xdr:twoCellAnchor>
        <xdr:from>
          <xdr:col>1</xdr:col>
          <xdr:colOff>2038350</xdr:colOff>
          <xdr:row>39</xdr:row>
          <xdr:rowOff>3143250</xdr:rowOff>
        </xdr:from>
        <xdr:to>
          <xdr:col>1</xdr:col>
          <xdr:colOff>2419350</xdr:colOff>
          <xdr:row>40</xdr:row>
          <xdr:rowOff>209550</xdr:rowOff>
        </xdr:to>
        <xdr:sp macro="" textlink="">
          <xdr:nvSpPr>
            <xdr:cNvPr id="82953" name="Object 9" hidden="1">
              <a:extLst>
                <a:ext uri="{63B3BB69-23CF-44E3-9099-C40C66FF867C}">
                  <a14:compatExt spid="_x0000_s82953"/>
                </a:ext>
                <a:ext uri="{FF2B5EF4-FFF2-40B4-BE49-F238E27FC236}">
                  <a16:creationId xmlns:a16="http://schemas.microsoft.com/office/drawing/2014/main" id="{00000000-0008-0000-0300-000009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xdr:col>
      <xdr:colOff>2412782</xdr:colOff>
      <xdr:row>39</xdr:row>
      <xdr:rowOff>1393031</xdr:rowOff>
    </xdr:from>
    <xdr:to>
      <xdr:col>2</xdr:col>
      <xdr:colOff>638751</xdr:colOff>
      <xdr:row>39</xdr:row>
      <xdr:rowOff>1907381</xdr:rowOff>
    </xdr:to>
    <xdr:sp macro="" textlink="">
      <xdr:nvSpPr>
        <xdr:cNvPr id="19" name="AutoShape 4">
          <a:extLst>
            <a:ext uri="{FF2B5EF4-FFF2-40B4-BE49-F238E27FC236}">
              <a16:creationId xmlns:a16="http://schemas.microsoft.com/office/drawing/2014/main" id="{00000000-0008-0000-0300-000013000000}"/>
            </a:ext>
          </a:extLst>
        </xdr:cNvPr>
        <xdr:cNvSpPr>
          <a:spLocks noChangeArrowheads="1"/>
        </xdr:cNvSpPr>
      </xdr:nvSpPr>
      <xdr:spPr bwMode="auto">
        <a:xfrm>
          <a:off x="3098582" y="12022931"/>
          <a:ext cx="645319" cy="514350"/>
        </a:xfrm>
        <a:prstGeom prst="flowChartExtract">
          <a:avLst/>
        </a:prstGeom>
        <a:solidFill>
          <a:srgbClr val="FFFFFF"/>
        </a:solidFill>
        <a:ln w="9525">
          <a:solidFill>
            <a:srgbClr val="000000"/>
          </a:solidFill>
          <a:miter lim="800000"/>
          <a:headEnd/>
          <a:tailEnd/>
        </a:ln>
      </xdr:spPr>
      <xdr:txBody>
        <a:bodyPr/>
        <a:lstStyle/>
        <a:p>
          <a:pPr algn="ctr"/>
          <a:r>
            <a:rPr lang="en-GB"/>
            <a:t>0</a:t>
          </a:r>
        </a:p>
      </xdr:txBody>
    </xdr:sp>
    <xdr:clientData/>
  </xdr:twoCellAnchor>
  <mc:AlternateContent xmlns:mc="http://schemas.openxmlformats.org/markup-compatibility/2006">
    <mc:Choice xmlns:a14="http://schemas.microsoft.com/office/drawing/2010/main" Requires="a14">
      <xdr:twoCellAnchor>
        <xdr:from>
          <xdr:col>7</xdr:col>
          <xdr:colOff>2032000</xdr:colOff>
          <xdr:row>40</xdr:row>
          <xdr:rowOff>76200</xdr:rowOff>
        </xdr:from>
        <xdr:to>
          <xdr:col>7</xdr:col>
          <xdr:colOff>2413000</xdr:colOff>
          <xdr:row>40</xdr:row>
          <xdr:rowOff>304800</xdr:rowOff>
        </xdr:to>
        <xdr:sp macro="" textlink="">
          <xdr:nvSpPr>
            <xdr:cNvPr id="82954" name="Object 10" hidden="1">
              <a:extLst>
                <a:ext uri="{63B3BB69-23CF-44E3-9099-C40C66FF867C}">
                  <a14:compatExt spid="_x0000_s82954"/>
                </a:ext>
                <a:ext uri="{FF2B5EF4-FFF2-40B4-BE49-F238E27FC236}">
                  <a16:creationId xmlns:a16="http://schemas.microsoft.com/office/drawing/2014/main" id="{00000000-0008-0000-0300-00000A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40</xdr:row>
          <xdr:rowOff>69850</xdr:rowOff>
        </xdr:from>
        <xdr:to>
          <xdr:col>7</xdr:col>
          <xdr:colOff>0</xdr:colOff>
          <xdr:row>40</xdr:row>
          <xdr:rowOff>285750</xdr:rowOff>
        </xdr:to>
        <xdr:sp macro="" textlink="">
          <xdr:nvSpPr>
            <xdr:cNvPr id="82955" name="Object 11" hidden="1">
              <a:extLst>
                <a:ext uri="{63B3BB69-23CF-44E3-9099-C40C66FF867C}">
                  <a14:compatExt spid="_x0000_s82955"/>
                </a:ext>
                <a:ext uri="{FF2B5EF4-FFF2-40B4-BE49-F238E27FC236}">
                  <a16:creationId xmlns:a16="http://schemas.microsoft.com/office/drawing/2014/main" id="{00000000-0008-0000-0300-00000B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2032000</xdr:colOff>
          <xdr:row>40</xdr:row>
          <xdr:rowOff>69850</xdr:rowOff>
        </xdr:from>
        <xdr:to>
          <xdr:col>2</xdr:col>
          <xdr:colOff>2413000</xdr:colOff>
          <xdr:row>40</xdr:row>
          <xdr:rowOff>285750</xdr:rowOff>
        </xdr:to>
        <xdr:sp macro="" textlink="">
          <xdr:nvSpPr>
            <xdr:cNvPr id="82956" name="Object 12" hidden="1">
              <a:extLst>
                <a:ext uri="{63B3BB69-23CF-44E3-9099-C40C66FF867C}">
                  <a14:compatExt spid="_x0000_s82956"/>
                </a:ext>
                <a:ext uri="{FF2B5EF4-FFF2-40B4-BE49-F238E27FC236}">
                  <a16:creationId xmlns:a16="http://schemas.microsoft.com/office/drawing/2014/main" id="{00000000-0008-0000-0300-00000C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2032000</xdr:colOff>
          <xdr:row>40</xdr:row>
          <xdr:rowOff>12700</xdr:rowOff>
        </xdr:from>
        <xdr:to>
          <xdr:col>3</xdr:col>
          <xdr:colOff>2413000</xdr:colOff>
          <xdr:row>40</xdr:row>
          <xdr:rowOff>228600</xdr:rowOff>
        </xdr:to>
        <xdr:sp macro="" textlink="">
          <xdr:nvSpPr>
            <xdr:cNvPr id="82957" name="Object 13" hidden="1">
              <a:extLst>
                <a:ext uri="{63B3BB69-23CF-44E3-9099-C40C66FF867C}">
                  <a14:compatExt spid="_x0000_s82957"/>
                </a:ext>
                <a:ext uri="{FF2B5EF4-FFF2-40B4-BE49-F238E27FC236}">
                  <a16:creationId xmlns:a16="http://schemas.microsoft.com/office/drawing/2014/main" id="{00000000-0008-0000-0300-00000D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xdr:col>
      <xdr:colOff>2406762</xdr:colOff>
      <xdr:row>39</xdr:row>
      <xdr:rowOff>1634556</xdr:rowOff>
    </xdr:from>
    <xdr:to>
      <xdr:col>3</xdr:col>
      <xdr:colOff>40821</xdr:colOff>
      <xdr:row>39</xdr:row>
      <xdr:rowOff>1646464</xdr:rowOff>
    </xdr:to>
    <xdr:sp macro="" textlink="">
      <xdr:nvSpPr>
        <xdr:cNvPr id="20" name="Line 2">
          <a:extLst>
            <a:ext uri="{FF2B5EF4-FFF2-40B4-BE49-F238E27FC236}">
              <a16:creationId xmlns:a16="http://schemas.microsoft.com/office/drawing/2014/main" id="{00000000-0008-0000-0300-000014000000}"/>
            </a:ext>
          </a:extLst>
        </xdr:cNvPr>
        <xdr:cNvSpPr>
          <a:spLocks noChangeShapeType="1"/>
        </xdr:cNvSpPr>
      </xdr:nvSpPr>
      <xdr:spPr bwMode="auto">
        <a:xfrm>
          <a:off x="3092562" y="12264456"/>
          <a:ext cx="739209" cy="11908"/>
        </a:xfrm>
        <a:prstGeom prst="line">
          <a:avLst/>
        </a:prstGeom>
        <a:noFill/>
        <a:ln w="38100">
          <a:solidFill>
            <a:srgbClr val="000000"/>
          </a:solidFill>
          <a:round/>
          <a:headEnd/>
          <a:tailEnd type="triangle" w="med" len="med"/>
        </a:ln>
      </xdr:spPr>
    </xdr:sp>
    <xdr:clientData/>
  </xdr:twoCellAnchor>
  <xdr:twoCellAnchor>
    <xdr:from>
      <xdr:col>1</xdr:col>
      <xdr:colOff>2412782</xdr:colOff>
      <xdr:row>39</xdr:row>
      <xdr:rowOff>1393031</xdr:rowOff>
    </xdr:from>
    <xdr:to>
      <xdr:col>2</xdr:col>
      <xdr:colOff>638751</xdr:colOff>
      <xdr:row>39</xdr:row>
      <xdr:rowOff>1907381</xdr:rowOff>
    </xdr:to>
    <xdr:sp macro="" textlink="#REF!">
      <xdr:nvSpPr>
        <xdr:cNvPr id="21" name="AutoShape 4">
          <a:extLst>
            <a:ext uri="{FF2B5EF4-FFF2-40B4-BE49-F238E27FC236}">
              <a16:creationId xmlns:a16="http://schemas.microsoft.com/office/drawing/2014/main" id="{00000000-0008-0000-0300-000015000000}"/>
            </a:ext>
          </a:extLst>
        </xdr:cNvPr>
        <xdr:cNvSpPr>
          <a:spLocks noChangeArrowheads="1"/>
        </xdr:cNvSpPr>
      </xdr:nvSpPr>
      <xdr:spPr bwMode="auto">
        <a:xfrm>
          <a:off x="3098582" y="12022931"/>
          <a:ext cx="645319" cy="514350"/>
        </a:xfrm>
        <a:prstGeom prst="flowChartExtract">
          <a:avLst/>
        </a:prstGeom>
        <a:solidFill>
          <a:srgbClr val="FFFFFF"/>
        </a:solidFill>
        <a:ln w="9525">
          <a:solidFill>
            <a:srgbClr val="000000"/>
          </a:solidFill>
          <a:miter lim="800000"/>
          <a:headEnd/>
          <a:tailEnd/>
        </a:ln>
      </xdr:spPr>
      <xdr:txBody>
        <a:bodyPr/>
        <a:lstStyle/>
        <a:p>
          <a:pPr algn="ctr"/>
          <a:fld id="{9B9B4055-6A21-4B61-93C0-3CD58EF7972F}" type="TxLink">
            <a:rPr lang="en-US" sz="1100" b="0" i="0" u="none" strike="noStrike">
              <a:solidFill>
                <a:srgbClr val="000000"/>
              </a:solidFill>
              <a:latin typeface="Arial"/>
              <a:cs typeface="Arial"/>
            </a:rPr>
            <a:pPr algn="ctr"/>
            <a:t>0</a:t>
          </a:fld>
          <a:endParaRPr lang="en-GB"/>
        </a:p>
      </xdr:txBody>
    </xdr:sp>
    <xdr:clientData/>
  </xdr:twoCellAnchor>
  <mc:AlternateContent xmlns:mc="http://schemas.openxmlformats.org/markup-compatibility/2006">
    <mc:Choice xmlns:a14="http://schemas.microsoft.com/office/drawing/2010/main" Requires="a14">
      <xdr:twoCellAnchor>
        <xdr:from>
          <xdr:col>19</xdr:col>
          <xdr:colOff>133350</xdr:colOff>
          <xdr:row>43</xdr:row>
          <xdr:rowOff>76200</xdr:rowOff>
        </xdr:from>
        <xdr:to>
          <xdr:col>19</xdr:col>
          <xdr:colOff>133350</xdr:colOff>
          <xdr:row>43</xdr:row>
          <xdr:rowOff>76200</xdr:rowOff>
        </xdr:to>
        <xdr:sp macro="" textlink="">
          <xdr:nvSpPr>
            <xdr:cNvPr id="82958" name="Object 14" hidden="1">
              <a:extLst>
                <a:ext uri="{63B3BB69-23CF-44E3-9099-C40C66FF867C}">
                  <a14:compatExt spid="_x0000_s82958"/>
                </a:ext>
                <a:ext uri="{FF2B5EF4-FFF2-40B4-BE49-F238E27FC236}">
                  <a16:creationId xmlns:a16="http://schemas.microsoft.com/office/drawing/2014/main" id="{00000000-0008-0000-0300-00000E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43</xdr:row>
          <xdr:rowOff>76200</xdr:rowOff>
        </xdr:from>
        <xdr:to>
          <xdr:col>19</xdr:col>
          <xdr:colOff>133350</xdr:colOff>
          <xdr:row>43</xdr:row>
          <xdr:rowOff>76200</xdr:rowOff>
        </xdr:to>
        <xdr:sp macro="" textlink="">
          <xdr:nvSpPr>
            <xdr:cNvPr id="82959" name="Object 15" hidden="1">
              <a:extLst>
                <a:ext uri="{63B3BB69-23CF-44E3-9099-C40C66FF867C}">
                  <a14:compatExt spid="_x0000_s82959"/>
                </a:ext>
                <a:ext uri="{FF2B5EF4-FFF2-40B4-BE49-F238E27FC236}">
                  <a16:creationId xmlns:a16="http://schemas.microsoft.com/office/drawing/2014/main" id="{00000000-0008-0000-0300-00000F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31750</xdr:colOff>
          <xdr:row>43</xdr:row>
          <xdr:rowOff>76200</xdr:rowOff>
        </xdr:from>
        <xdr:to>
          <xdr:col>18</xdr:col>
          <xdr:colOff>31750</xdr:colOff>
          <xdr:row>43</xdr:row>
          <xdr:rowOff>76200</xdr:rowOff>
        </xdr:to>
        <xdr:sp macro="" textlink="">
          <xdr:nvSpPr>
            <xdr:cNvPr id="82960" name="Object 16" hidden="1">
              <a:extLst>
                <a:ext uri="{63B3BB69-23CF-44E3-9099-C40C66FF867C}">
                  <a14:compatExt spid="_x0000_s82960"/>
                </a:ext>
                <a:ext uri="{FF2B5EF4-FFF2-40B4-BE49-F238E27FC236}">
                  <a16:creationId xmlns:a16="http://schemas.microsoft.com/office/drawing/2014/main" id="{00000000-0008-0000-0300-000010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43</xdr:row>
          <xdr:rowOff>76200</xdr:rowOff>
        </xdr:from>
        <xdr:to>
          <xdr:col>19</xdr:col>
          <xdr:colOff>31750</xdr:colOff>
          <xdr:row>43</xdr:row>
          <xdr:rowOff>76200</xdr:rowOff>
        </xdr:to>
        <xdr:sp macro="" textlink="">
          <xdr:nvSpPr>
            <xdr:cNvPr id="82961" name="Object 17" hidden="1">
              <a:extLst>
                <a:ext uri="{63B3BB69-23CF-44E3-9099-C40C66FF867C}">
                  <a14:compatExt spid="_x0000_s82961"/>
                </a:ext>
                <a:ext uri="{FF2B5EF4-FFF2-40B4-BE49-F238E27FC236}">
                  <a16:creationId xmlns:a16="http://schemas.microsoft.com/office/drawing/2014/main" id="{00000000-0008-0000-0300-000011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6</xdr:col>
      <xdr:colOff>19050</xdr:colOff>
      <xdr:row>25</xdr:row>
      <xdr:rowOff>1714499</xdr:rowOff>
    </xdr:from>
    <xdr:to>
      <xdr:col>7</xdr:col>
      <xdr:colOff>619124</xdr:colOff>
      <xdr:row>25</xdr:row>
      <xdr:rowOff>1733550</xdr:rowOff>
    </xdr:to>
    <xdr:sp macro="" textlink="">
      <xdr:nvSpPr>
        <xdr:cNvPr id="22" name="Line 2">
          <a:extLst>
            <a:ext uri="{FF2B5EF4-FFF2-40B4-BE49-F238E27FC236}">
              <a16:creationId xmlns:a16="http://schemas.microsoft.com/office/drawing/2014/main" id="{00000000-0008-0000-0300-000016000000}"/>
            </a:ext>
          </a:extLst>
        </xdr:cNvPr>
        <xdr:cNvSpPr>
          <a:spLocks noChangeShapeType="1"/>
        </xdr:cNvSpPr>
      </xdr:nvSpPr>
      <xdr:spPr bwMode="auto">
        <a:xfrm flipV="1">
          <a:off x="9334500" y="6534149"/>
          <a:ext cx="1438274" cy="19051"/>
        </a:xfrm>
        <a:prstGeom prst="line">
          <a:avLst/>
        </a:prstGeom>
        <a:noFill/>
        <a:ln w="38100">
          <a:solidFill>
            <a:srgbClr val="000000"/>
          </a:solidFill>
          <a:round/>
          <a:headEnd/>
          <a:tailEnd type="triangle" w="med" len="med"/>
        </a:ln>
      </xdr:spPr>
    </xdr:sp>
    <xdr:clientData/>
  </xdr:twoCellAnchor>
  <xdr:twoCellAnchor>
    <xdr:from>
      <xdr:col>6</xdr:col>
      <xdr:colOff>659267</xdr:colOff>
      <xdr:row>25</xdr:row>
      <xdr:rowOff>1383364</xdr:rowOff>
    </xdr:from>
    <xdr:to>
      <xdr:col>7</xdr:col>
      <xdr:colOff>417739</xdr:colOff>
      <xdr:row>25</xdr:row>
      <xdr:rowOff>1897714</xdr:rowOff>
    </xdr:to>
    <xdr:sp macro="" textlink="#REF!">
      <xdr:nvSpPr>
        <xdr:cNvPr id="23" name="AutoShape 4">
          <a:extLst>
            <a:ext uri="{FF2B5EF4-FFF2-40B4-BE49-F238E27FC236}">
              <a16:creationId xmlns:a16="http://schemas.microsoft.com/office/drawing/2014/main" id="{00000000-0008-0000-0300-000017000000}"/>
            </a:ext>
          </a:extLst>
        </xdr:cNvPr>
        <xdr:cNvSpPr>
          <a:spLocks noChangeArrowheads="1"/>
        </xdr:cNvSpPr>
      </xdr:nvSpPr>
      <xdr:spPr bwMode="auto">
        <a:xfrm>
          <a:off x="9946142" y="5860114"/>
          <a:ext cx="599847" cy="514350"/>
        </a:xfrm>
        <a:prstGeom prst="flowChartExtract">
          <a:avLst/>
        </a:prstGeom>
        <a:solidFill>
          <a:srgbClr val="FFFFFF"/>
        </a:solidFill>
        <a:ln w="9525">
          <a:solidFill>
            <a:srgbClr val="000000"/>
          </a:solidFill>
          <a:miter lim="800000"/>
          <a:headEnd/>
          <a:tailEnd/>
        </a:ln>
      </xdr:spPr>
      <xdr:txBody>
        <a:bodyPr/>
        <a:lstStyle/>
        <a:p>
          <a:pPr algn="ctr"/>
          <a:fld id="{FBF8A17A-D96C-4989-9CF6-F49594D8E9EA}" type="TxLink">
            <a:rPr lang="en-US" sz="1100" b="0" i="0" u="none" strike="noStrike">
              <a:solidFill>
                <a:srgbClr val="000000"/>
              </a:solidFill>
              <a:latin typeface="Arial"/>
              <a:cs typeface="Arial"/>
            </a:rPr>
            <a:pPr algn="ctr"/>
            <a:t>3</a:t>
          </a:fld>
          <a:endParaRPr lang="en-GB"/>
        </a:p>
      </xdr:txBody>
    </xdr:sp>
    <xdr:clientData/>
  </xdr:twoCellAnchor>
  <mc:AlternateContent xmlns:mc="http://schemas.openxmlformats.org/markup-compatibility/2006">
    <mc:Choice xmlns:a14="http://schemas.microsoft.com/office/drawing/2010/main" Requires="a14">
      <xdr:twoCellAnchor>
        <xdr:from>
          <xdr:col>6</xdr:col>
          <xdr:colOff>2032000</xdr:colOff>
          <xdr:row>40</xdr:row>
          <xdr:rowOff>76200</xdr:rowOff>
        </xdr:from>
        <xdr:to>
          <xdr:col>6</xdr:col>
          <xdr:colOff>2413000</xdr:colOff>
          <xdr:row>40</xdr:row>
          <xdr:rowOff>304800</xdr:rowOff>
        </xdr:to>
        <xdr:sp macro="" textlink="">
          <xdr:nvSpPr>
            <xdr:cNvPr id="82962" name="Object 18" hidden="1">
              <a:extLst>
                <a:ext uri="{63B3BB69-23CF-44E3-9099-C40C66FF867C}">
                  <a14:compatExt spid="_x0000_s82962"/>
                </a:ext>
                <a:ext uri="{FF2B5EF4-FFF2-40B4-BE49-F238E27FC236}">
                  <a16:creationId xmlns:a16="http://schemas.microsoft.com/office/drawing/2014/main" id="{00000000-0008-0000-0300-000012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2019300</xdr:colOff>
          <xdr:row>40</xdr:row>
          <xdr:rowOff>69850</xdr:rowOff>
        </xdr:from>
        <xdr:to>
          <xdr:col>4</xdr:col>
          <xdr:colOff>2400300</xdr:colOff>
          <xdr:row>40</xdr:row>
          <xdr:rowOff>285750</xdr:rowOff>
        </xdr:to>
        <xdr:sp macro="" textlink="">
          <xdr:nvSpPr>
            <xdr:cNvPr id="82963" name="Object 19" hidden="1">
              <a:extLst>
                <a:ext uri="{63B3BB69-23CF-44E3-9099-C40C66FF867C}">
                  <a14:compatExt spid="_x0000_s82963"/>
                </a:ext>
                <a:ext uri="{FF2B5EF4-FFF2-40B4-BE49-F238E27FC236}">
                  <a16:creationId xmlns:a16="http://schemas.microsoft.com/office/drawing/2014/main" id="{00000000-0008-0000-0300-000013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6</xdr:col>
      <xdr:colOff>680029</xdr:colOff>
      <xdr:row>9</xdr:row>
      <xdr:rowOff>165555</xdr:rowOff>
    </xdr:from>
    <xdr:to>
      <xdr:col>8</xdr:col>
      <xdr:colOff>879929</xdr:colOff>
      <xdr:row>16</xdr:row>
      <xdr:rowOff>103577</xdr:rowOff>
    </xdr:to>
    <xdr:sp macro="" textlink="">
      <xdr:nvSpPr>
        <xdr:cNvPr id="24" name="Cloud">
          <a:extLst>
            <a:ext uri="{FF2B5EF4-FFF2-40B4-BE49-F238E27FC236}">
              <a16:creationId xmlns:a16="http://schemas.microsoft.com/office/drawing/2014/main" id="{00000000-0008-0000-0300-000018000000}"/>
            </a:ext>
          </a:extLst>
        </xdr:cNvPr>
        <xdr:cNvSpPr>
          <a:spLocks noChangeAspect="1" noEditPoints="1" noChangeArrowheads="1"/>
        </xdr:cNvSpPr>
      </xdr:nvSpPr>
      <xdr:spPr bwMode="auto">
        <a:xfrm>
          <a:off x="9966904" y="1843769"/>
          <a:ext cx="1674007" cy="1208022"/>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Motion: Doctor walking around looking for notes x5</a:t>
          </a:r>
          <a:endParaRPr lang="en-GB" sz="1000">
            <a:solidFill>
              <a:schemeClr val="bg1"/>
            </a:solidFill>
          </a:endParaRPr>
        </a:p>
      </xdr:txBody>
    </xdr:sp>
    <xdr:clientData/>
  </xdr:twoCellAnchor>
  <xdr:twoCellAnchor>
    <xdr:from>
      <xdr:col>3</xdr:col>
      <xdr:colOff>1984375</xdr:colOff>
      <xdr:row>3</xdr:row>
      <xdr:rowOff>142875</xdr:rowOff>
    </xdr:from>
    <xdr:to>
      <xdr:col>5</xdr:col>
      <xdr:colOff>1222375</xdr:colOff>
      <xdr:row>9</xdr:row>
      <xdr:rowOff>32840</xdr:rowOff>
    </xdr:to>
    <xdr:sp macro="" textlink="">
      <xdr:nvSpPr>
        <xdr:cNvPr id="25" name="Cloud">
          <a:extLst>
            <a:ext uri="{FF2B5EF4-FFF2-40B4-BE49-F238E27FC236}">
              <a16:creationId xmlns:a16="http://schemas.microsoft.com/office/drawing/2014/main" id="{00000000-0008-0000-0300-000019000000}"/>
            </a:ext>
          </a:extLst>
        </xdr:cNvPr>
        <xdr:cNvSpPr>
          <a:spLocks noChangeAspect="1" noEditPoints="1" noChangeArrowheads="1"/>
        </xdr:cNvSpPr>
      </xdr:nvSpPr>
      <xdr:spPr bwMode="auto">
        <a:xfrm>
          <a:off x="5775325" y="704850"/>
          <a:ext cx="2343150" cy="99486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bg1">
            <a:lumMod val="75000"/>
          </a:schemeClr>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Defect: NIC not being covered during break and when away from des</a:t>
          </a:r>
          <a:r>
            <a:rPr lang="en-GB" sz="1100" baseline="0">
              <a:effectLst/>
              <a:latin typeface="+mn-lt"/>
              <a:ea typeface="+mn-ea"/>
              <a:cs typeface="+mn-cs"/>
            </a:rPr>
            <a:t>k x2</a:t>
          </a:r>
          <a:endParaRPr lang="en-GB" sz="1100">
            <a:effectLst/>
            <a:latin typeface="+mn-lt"/>
            <a:ea typeface="+mn-ea"/>
            <a:cs typeface="+mn-cs"/>
          </a:endParaRPr>
        </a:p>
        <a:p>
          <a:pPr algn="ctr"/>
          <a:endParaRPr lang="en-GB" sz="1000">
            <a:solidFill>
              <a:schemeClr val="bg1"/>
            </a:solidFill>
          </a:endParaRPr>
        </a:p>
      </xdr:txBody>
    </xdr:sp>
    <xdr:clientData/>
  </xdr:twoCellAnchor>
  <xdr:twoCellAnchor>
    <xdr:from>
      <xdr:col>3</xdr:col>
      <xdr:colOff>459259</xdr:colOff>
      <xdr:row>16</xdr:row>
      <xdr:rowOff>170089</xdr:rowOff>
    </xdr:from>
    <xdr:to>
      <xdr:col>4</xdr:col>
      <xdr:colOff>295392</xdr:colOff>
      <xdr:row>23</xdr:row>
      <xdr:rowOff>68035</xdr:rowOff>
    </xdr:to>
    <xdr:sp macro="" textlink="">
      <xdr:nvSpPr>
        <xdr:cNvPr id="26" name="Cloud">
          <a:extLst>
            <a:ext uri="{FF2B5EF4-FFF2-40B4-BE49-F238E27FC236}">
              <a16:creationId xmlns:a16="http://schemas.microsoft.com/office/drawing/2014/main" id="{00000000-0008-0000-0300-00001A000000}"/>
            </a:ext>
          </a:extLst>
        </xdr:cNvPr>
        <xdr:cNvSpPr>
          <a:spLocks noChangeAspect="1" noEditPoints="1" noChangeArrowheads="1"/>
        </xdr:cNvSpPr>
      </xdr:nvSpPr>
      <xdr:spPr bwMode="auto">
        <a:xfrm>
          <a:off x="4235241" y="3118303"/>
          <a:ext cx="2251401" cy="1167946"/>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marL="0" indent="0" algn="ctr"/>
          <a:r>
            <a:rPr lang="en-GB" sz="1100">
              <a:effectLst/>
              <a:latin typeface="+mn-lt"/>
              <a:ea typeface="+mn-ea"/>
              <a:cs typeface="+mn-cs"/>
            </a:rPr>
            <a:t>Motion: LAS couldn't find equipment to move patient from trolley to bed x3</a:t>
          </a:r>
        </a:p>
      </xdr:txBody>
    </xdr:sp>
    <xdr:clientData/>
  </xdr:twoCellAnchor>
  <mc:AlternateContent xmlns:mc="http://schemas.openxmlformats.org/markup-compatibility/2006">
    <mc:Choice xmlns:a14="http://schemas.microsoft.com/office/drawing/2010/main" Requires="a14">
      <xdr:twoCellAnchor>
        <xdr:from>
          <xdr:col>4</xdr:col>
          <xdr:colOff>2032000</xdr:colOff>
          <xdr:row>40</xdr:row>
          <xdr:rowOff>69850</xdr:rowOff>
        </xdr:from>
        <xdr:to>
          <xdr:col>4</xdr:col>
          <xdr:colOff>2413000</xdr:colOff>
          <xdr:row>40</xdr:row>
          <xdr:rowOff>285750</xdr:rowOff>
        </xdr:to>
        <xdr:sp macro="" textlink="">
          <xdr:nvSpPr>
            <xdr:cNvPr id="82964" name="Object 20" hidden="1">
              <a:extLst>
                <a:ext uri="{63B3BB69-23CF-44E3-9099-C40C66FF867C}">
                  <a14:compatExt spid="_x0000_s82964"/>
                </a:ext>
                <a:ext uri="{FF2B5EF4-FFF2-40B4-BE49-F238E27FC236}">
                  <a16:creationId xmlns:a16="http://schemas.microsoft.com/office/drawing/2014/main" id="{00000000-0008-0000-0300-000014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2051050</xdr:colOff>
          <xdr:row>39</xdr:row>
          <xdr:rowOff>3155950</xdr:rowOff>
        </xdr:from>
        <xdr:to>
          <xdr:col>6</xdr:col>
          <xdr:colOff>12700</xdr:colOff>
          <xdr:row>40</xdr:row>
          <xdr:rowOff>222250</xdr:rowOff>
        </xdr:to>
        <xdr:sp macro="" textlink="">
          <xdr:nvSpPr>
            <xdr:cNvPr id="82965" name="Object 21" hidden="1">
              <a:extLst>
                <a:ext uri="{63B3BB69-23CF-44E3-9099-C40C66FF867C}">
                  <a14:compatExt spid="_x0000_s82965"/>
                </a:ext>
                <a:ext uri="{FF2B5EF4-FFF2-40B4-BE49-F238E27FC236}">
                  <a16:creationId xmlns:a16="http://schemas.microsoft.com/office/drawing/2014/main" id="{00000000-0008-0000-0300-000015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2032000</xdr:colOff>
          <xdr:row>40</xdr:row>
          <xdr:rowOff>12700</xdr:rowOff>
        </xdr:from>
        <xdr:to>
          <xdr:col>6</xdr:col>
          <xdr:colOff>2413000</xdr:colOff>
          <xdr:row>40</xdr:row>
          <xdr:rowOff>228600</xdr:rowOff>
        </xdr:to>
        <xdr:sp macro="" textlink="">
          <xdr:nvSpPr>
            <xdr:cNvPr id="82967" name="Object 23" hidden="1">
              <a:extLst>
                <a:ext uri="{63B3BB69-23CF-44E3-9099-C40C66FF867C}">
                  <a14:compatExt spid="_x0000_s82967"/>
                </a:ext>
                <a:ext uri="{FF2B5EF4-FFF2-40B4-BE49-F238E27FC236}">
                  <a16:creationId xmlns:a16="http://schemas.microsoft.com/office/drawing/2014/main" id="{00000000-0008-0000-0300-000017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2019300</xdr:colOff>
          <xdr:row>40</xdr:row>
          <xdr:rowOff>69850</xdr:rowOff>
        </xdr:from>
        <xdr:to>
          <xdr:col>2</xdr:col>
          <xdr:colOff>2400300</xdr:colOff>
          <xdr:row>40</xdr:row>
          <xdr:rowOff>285750</xdr:rowOff>
        </xdr:to>
        <xdr:sp macro="" textlink="">
          <xdr:nvSpPr>
            <xdr:cNvPr id="82968" name="Object 24" hidden="1">
              <a:extLst>
                <a:ext uri="{63B3BB69-23CF-44E3-9099-C40C66FF867C}">
                  <a14:compatExt spid="_x0000_s82968"/>
                </a:ext>
                <a:ext uri="{FF2B5EF4-FFF2-40B4-BE49-F238E27FC236}">
                  <a16:creationId xmlns:a16="http://schemas.microsoft.com/office/drawing/2014/main" id="{00000000-0008-0000-0300-000018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2032000</xdr:colOff>
          <xdr:row>40</xdr:row>
          <xdr:rowOff>69850</xdr:rowOff>
        </xdr:from>
        <xdr:to>
          <xdr:col>2</xdr:col>
          <xdr:colOff>2413000</xdr:colOff>
          <xdr:row>40</xdr:row>
          <xdr:rowOff>285750</xdr:rowOff>
        </xdr:to>
        <xdr:sp macro="" textlink="">
          <xdr:nvSpPr>
            <xdr:cNvPr id="82969" name="Object 25" hidden="1">
              <a:extLst>
                <a:ext uri="{63B3BB69-23CF-44E3-9099-C40C66FF867C}">
                  <a14:compatExt spid="_x0000_s82969"/>
                </a:ext>
                <a:ext uri="{FF2B5EF4-FFF2-40B4-BE49-F238E27FC236}">
                  <a16:creationId xmlns:a16="http://schemas.microsoft.com/office/drawing/2014/main" id="{00000000-0008-0000-0300-000019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2051050</xdr:colOff>
          <xdr:row>39</xdr:row>
          <xdr:rowOff>3155950</xdr:rowOff>
        </xdr:from>
        <xdr:to>
          <xdr:col>5</xdr:col>
          <xdr:colOff>12700</xdr:colOff>
          <xdr:row>40</xdr:row>
          <xdr:rowOff>222250</xdr:rowOff>
        </xdr:to>
        <xdr:sp macro="" textlink="">
          <xdr:nvSpPr>
            <xdr:cNvPr id="82970" name="Object 26" hidden="1">
              <a:extLst>
                <a:ext uri="{63B3BB69-23CF-44E3-9099-C40C66FF867C}">
                  <a14:compatExt spid="_x0000_s82970"/>
                </a:ext>
                <a:ext uri="{FF2B5EF4-FFF2-40B4-BE49-F238E27FC236}">
                  <a16:creationId xmlns:a16="http://schemas.microsoft.com/office/drawing/2014/main" id="{00000000-0008-0000-0300-00001A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2032000</xdr:colOff>
          <xdr:row>40</xdr:row>
          <xdr:rowOff>12700</xdr:rowOff>
        </xdr:from>
        <xdr:to>
          <xdr:col>6</xdr:col>
          <xdr:colOff>2413000</xdr:colOff>
          <xdr:row>40</xdr:row>
          <xdr:rowOff>228600</xdr:rowOff>
        </xdr:to>
        <xdr:sp macro="" textlink="">
          <xdr:nvSpPr>
            <xdr:cNvPr id="82971" name="Object 27" hidden="1">
              <a:extLst>
                <a:ext uri="{63B3BB69-23CF-44E3-9099-C40C66FF867C}">
                  <a14:compatExt spid="_x0000_s82971"/>
                </a:ext>
                <a:ext uri="{FF2B5EF4-FFF2-40B4-BE49-F238E27FC236}">
                  <a16:creationId xmlns:a16="http://schemas.microsoft.com/office/drawing/2014/main" id="{00000000-0008-0000-0300-00001B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2019300</xdr:colOff>
          <xdr:row>40</xdr:row>
          <xdr:rowOff>69850</xdr:rowOff>
        </xdr:from>
        <xdr:to>
          <xdr:col>2</xdr:col>
          <xdr:colOff>2400300</xdr:colOff>
          <xdr:row>40</xdr:row>
          <xdr:rowOff>285750</xdr:rowOff>
        </xdr:to>
        <xdr:sp macro="" textlink="">
          <xdr:nvSpPr>
            <xdr:cNvPr id="82972" name="Object 28" hidden="1">
              <a:extLst>
                <a:ext uri="{63B3BB69-23CF-44E3-9099-C40C66FF867C}">
                  <a14:compatExt spid="_x0000_s82972"/>
                </a:ext>
                <a:ext uri="{FF2B5EF4-FFF2-40B4-BE49-F238E27FC236}">
                  <a16:creationId xmlns:a16="http://schemas.microsoft.com/office/drawing/2014/main" id="{00000000-0008-0000-0300-00001C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2032000</xdr:colOff>
          <xdr:row>40</xdr:row>
          <xdr:rowOff>69850</xdr:rowOff>
        </xdr:from>
        <xdr:to>
          <xdr:col>2</xdr:col>
          <xdr:colOff>2413000</xdr:colOff>
          <xdr:row>40</xdr:row>
          <xdr:rowOff>285750</xdr:rowOff>
        </xdr:to>
        <xdr:sp macro="" textlink="">
          <xdr:nvSpPr>
            <xdr:cNvPr id="82973" name="Object 29" hidden="1">
              <a:extLst>
                <a:ext uri="{63B3BB69-23CF-44E3-9099-C40C66FF867C}">
                  <a14:compatExt spid="_x0000_s82973"/>
                </a:ext>
                <a:ext uri="{FF2B5EF4-FFF2-40B4-BE49-F238E27FC236}">
                  <a16:creationId xmlns:a16="http://schemas.microsoft.com/office/drawing/2014/main" id="{00000000-0008-0000-0300-00001D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2051050</xdr:colOff>
          <xdr:row>39</xdr:row>
          <xdr:rowOff>3155950</xdr:rowOff>
        </xdr:from>
        <xdr:to>
          <xdr:col>3</xdr:col>
          <xdr:colOff>12700</xdr:colOff>
          <xdr:row>40</xdr:row>
          <xdr:rowOff>222250</xdr:rowOff>
        </xdr:to>
        <xdr:sp macro="" textlink="">
          <xdr:nvSpPr>
            <xdr:cNvPr id="82974" name="Object 30" hidden="1">
              <a:extLst>
                <a:ext uri="{63B3BB69-23CF-44E3-9099-C40C66FF867C}">
                  <a14:compatExt spid="_x0000_s82974"/>
                </a:ext>
                <a:ext uri="{FF2B5EF4-FFF2-40B4-BE49-F238E27FC236}">
                  <a16:creationId xmlns:a16="http://schemas.microsoft.com/office/drawing/2014/main" id="{00000000-0008-0000-0300-00001E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2051050</xdr:colOff>
          <xdr:row>39</xdr:row>
          <xdr:rowOff>3155950</xdr:rowOff>
        </xdr:from>
        <xdr:to>
          <xdr:col>5</xdr:col>
          <xdr:colOff>12700</xdr:colOff>
          <xdr:row>40</xdr:row>
          <xdr:rowOff>222250</xdr:rowOff>
        </xdr:to>
        <xdr:sp macro="" textlink="">
          <xdr:nvSpPr>
            <xdr:cNvPr id="82975" name="Object 31" hidden="1">
              <a:extLst>
                <a:ext uri="{63B3BB69-23CF-44E3-9099-C40C66FF867C}">
                  <a14:compatExt spid="_x0000_s82975"/>
                </a:ext>
                <a:ext uri="{FF2B5EF4-FFF2-40B4-BE49-F238E27FC236}">
                  <a16:creationId xmlns:a16="http://schemas.microsoft.com/office/drawing/2014/main" id="{00000000-0008-0000-0300-00001F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42</xdr:row>
          <xdr:rowOff>76200</xdr:rowOff>
        </xdr:from>
        <xdr:to>
          <xdr:col>19</xdr:col>
          <xdr:colOff>133350</xdr:colOff>
          <xdr:row>42</xdr:row>
          <xdr:rowOff>76200</xdr:rowOff>
        </xdr:to>
        <xdr:sp macro="" textlink="">
          <xdr:nvSpPr>
            <xdr:cNvPr id="82976" name="Object 32" hidden="1">
              <a:extLst>
                <a:ext uri="{63B3BB69-23CF-44E3-9099-C40C66FF867C}">
                  <a14:compatExt spid="_x0000_s82976"/>
                </a:ext>
                <a:ext uri="{FF2B5EF4-FFF2-40B4-BE49-F238E27FC236}">
                  <a16:creationId xmlns:a16="http://schemas.microsoft.com/office/drawing/2014/main" id="{00000000-0008-0000-0300-000020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42</xdr:row>
          <xdr:rowOff>76200</xdr:rowOff>
        </xdr:from>
        <xdr:to>
          <xdr:col>19</xdr:col>
          <xdr:colOff>133350</xdr:colOff>
          <xdr:row>42</xdr:row>
          <xdr:rowOff>76200</xdr:rowOff>
        </xdr:to>
        <xdr:sp macro="" textlink="">
          <xdr:nvSpPr>
            <xdr:cNvPr id="82977" name="Object 33" hidden="1">
              <a:extLst>
                <a:ext uri="{63B3BB69-23CF-44E3-9099-C40C66FF867C}">
                  <a14:compatExt spid="_x0000_s82977"/>
                </a:ext>
                <a:ext uri="{FF2B5EF4-FFF2-40B4-BE49-F238E27FC236}">
                  <a16:creationId xmlns:a16="http://schemas.microsoft.com/office/drawing/2014/main" id="{00000000-0008-0000-0300-000021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31750</xdr:colOff>
          <xdr:row>42</xdr:row>
          <xdr:rowOff>76200</xdr:rowOff>
        </xdr:from>
        <xdr:to>
          <xdr:col>18</xdr:col>
          <xdr:colOff>31750</xdr:colOff>
          <xdr:row>42</xdr:row>
          <xdr:rowOff>76200</xdr:rowOff>
        </xdr:to>
        <xdr:sp macro="" textlink="">
          <xdr:nvSpPr>
            <xdr:cNvPr id="82978" name="Object 34" hidden="1">
              <a:extLst>
                <a:ext uri="{63B3BB69-23CF-44E3-9099-C40C66FF867C}">
                  <a14:compatExt spid="_x0000_s82978"/>
                </a:ext>
                <a:ext uri="{FF2B5EF4-FFF2-40B4-BE49-F238E27FC236}">
                  <a16:creationId xmlns:a16="http://schemas.microsoft.com/office/drawing/2014/main" id="{00000000-0008-0000-0300-000022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42</xdr:row>
          <xdr:rowOff>76200</xdr:rowOff>
        </xdr:from>
        <xdr:to>
          <xdr:col>19</xdr:col>
          <xdr:colOff>31750</xdr:colOff>
          <xdr:row>42</xdr:row>
          <xdr:rowOff>76200</xdr:rowOff>
        </xdr:to>
        <xdr:sp macro="" textlink="">
          <xdr:nvSpPr>
            <xdr:cNvPr id="82979" name="Object 35" hidden="1">
              <a:extLst>
                <a:ext uri="{63B3BB69-23CF-44E3-9099-C40C66FF867C}">
                  <a14:compatExt spid="_x0000_s82979"/>
                </a:ext>
                <a:ext uri="{FF2B5EF4-FFF2-40B4-BE49-F238E27FC236}">
                  <a16:creationId xmlns:a16="http://schemas.microsoft.com/office/drawing/2014/main" id="{00000000-0008-0000-0300-000023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4</xdr:col>
      <xdr:colOff>15875</xdr:colOff>
      <xdr:row>39</xdr:row>
      <xdr:rowOff>1714500</xdr:rowOff>
    </xdr:from>
    <xdr:to>
      <xdr:col>4</xdr:col>
      <xdr:colOff>650875</xdr:colOff>
      <xdr:row>39</xdr:row>
      <xdr:rowOff>1726408</xdr:rowOff>
    </xdr:to>
    <xdr:sp macro="" textlink="">
      <xdr:nvSpPr>
        <xdr:cNvPr id="27" name="Line 2">
          <a:extLst>
            <a:ext uri="{FF2B5EF4-FFF2-40B4-BE49-F238E27FC236}">
              <a16:creationId xmlns:a16="http://schemas.microsoft.com/office/drawing/2014/main" id="{00000000-0008-0000-0300-00001B000000}"/>
            </a:ext>
          </a:extLst>
        </xdr:cNvPr>
        <xdr:cNvSpPr>
          <a:spLocks noChangeShapeType="1"/>
        </xdr:cNvSpPr>
      </xdr:nvSpPr>
      <xdr:spPr bwMode="auto">
        <a:xfrm>
          <a:off x="6226175" y="12344400"/>
          <a:ext cx="635000" cy="11908"/>
        </a:xfrm>
        <a:prstGeom prst="line">
          <a:avLst/>
        </a:prstGeom>
        <a:noFill/>
        <a:ln w="38100">
          <a:solidFill>
            <a:srgbClr val="000000"/>
          </a:solidFill>
          <a:round/>
          <a:headEnd/>
          <a:tailEnd type="triangle" w="med" len="med"/>
        </a:ln>
      </xdr:spPr>
    </xdr:sp>
    <xdr:clientData/>
  </xdr:twoCellAnchor>
  <xdr:twoCellAnchor>
    <xdr:from>
      <xdr:col>4</xdr:col>
      <xdr:colOff>15875</xdr:colOff>
      <xdr:row>39</xdr:row>
      <xdr:rowOff>1349375</xdr:rowOff>
    </xdr:from>
    <xdr:to>
      <xdr:col>4</xdr:col>
      <xdr:colOff>620712</xdr:colOff>
      <xdr:row>39</xdr:row>
      <xdr:rowOff>1863725</xdr:rowOff>
    </xdr:to>
    <xdr:sp macro="" textlink="#REF!">
      <xdr:nvSpPr>
        <xdr:cNvPr id="28" name="AutoShape 4">
          <a:extLst>
            <a:ext uri="{FF2B5EF4-FFF2-40B4-BE49-F238E27FC236}">
              <a16:creationId xmlns:a16="http://schemas.microsoft.com/office/drawing/2014/main" id="{00000000-0008-0000-0300-00001C000000}"/>
            </a:ext>
          </a:extLst>
        </xdr:cNvPr>
        <xdr:cNvSpPr>
          <a:spLocks noChangeArrowheads="1"/>
        </xdr:cNvSpPr>
      </xdr:nvSpPr>
      <xdr:spPr bwMode="auto">
        <a:xfrm>
          <a:off x="6226175" y="11979275"/>
          <a:ext cx="604837" cy="514350"/>
        </a:xfrm>
        <a:prstGeom prst="flowChartExtract">
          <a:avLst/>
        </a:prstGeom>
        <a:solidFill>
          <a:srgbClr val="FFFFFF"/>
        </a:solidFill>
        <a:ln w="9525">
          <a:solidFill>
            <a:srgbClr val="000000"/>
          </a:solidFill>
          <a:miter lim="800000"/>
          <a:headEnd/>
          <a:tailEnd/>
        </a:ln>
      </xdr:spPr>
      <xdr:txBody>
        <a:bodyPr/>
        <a:lstStyle/>
        <a:p>
          <a:pPr algn="ctr"/>
          <a:fld id="{76A986B6-EFA6-49DC-BD32-1D9F816C1742}" type="TxLink">
            <a:rPr lang="en-US" sz="1100" b="0" i="0" u="none" strike="noStrike">
              <a:solidFill>
                <a:srgbClr val="000000"/>
              </a:solidFill>
              <a:latin typeface="Arial"/>
              <a:cs typeface="Arial"/>
            </a:rPr>
            <a:pPr algn="ctr"/>
            <a:t>0</a:t>
          </a:fld>
          <a:endParaRPr lang="en-GB"/>
        </a:p>
      </xdr:txBody>
    </xdr:sp>
    <xdr:clientData/>
  </xdr:twoCellAnchor>
  <xdr:twoCellAnchor>
    <xdr:from>
      <xdr:col>16</xdr:col>
      <xdr:colOff>2152199</xdr:colOff>
      <xdr:row>5</xdr:row>
      <xdr:rowOff>4538</xdr:rowOff>
    </xdr:from>
    <xdr:to>
      <xdr:col>18</xdr:col>
      <xdr:colOff>52163</xdr:colOff>
      <xdr:row>11</xdr:row>
      <xdr:rowOff>108859</xdr:rowOff>
    </xdr:to>
    <xdr:sp macro="" textlink="">
      <xdr:nvSpPr>
        <xdr:cNvPr id="29" name="Cloud">
          <a:extLst>
            <a:ext uri="{FF2B5EF4-FFF2-40B4-BE49-F238E27FC236}">
              <a16:creationId xmlns:a16="http://schemas.microsoft.com/office/drawing/2014/main" id="{00000000-0008-0000-0300-00001D000000}"/>
            </a:ext>
          </a:extLst>
        </xdr:cNvPr>
        <xdr:cNvSpPr>
          <a:spLocks noChangeAspect="1" noEditPoints="1" noChangeArrowheads="1"/>
        </xdr:cNvSpPr>
      </xdr:nvSpPr>
      <xdr:spPr bwMode="auto">
        <a:xfrm>
          <a:off x="30307645" y="957038"/>
          <a:ext cx="1948089" cy="1192892"/>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bg2">
            <a:lumMod val="75000"/>
          </a:schemeClr>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Defect: Patient bought to A+E as no beds available in Beech Ward</a:t>
          </a:r>
        </a:p>
        <a:p>
          <a:pPr algn="ctr"/>
          <a:endParaRPr lang="en-GB" sz="1000">
            <a:solidFill>
              <a:schemeClr val="bg1"/>
            </a:solidFill>
          </a:endParaRPr>
        </a:p>
      </xdr:txBody>
    </xdr:sp>
    <xdr:clientData/>
  </xdr:twoCellAnchor>
  <xdr:twoCellAnchor>
    <xdr:from>
      <xdr:col>15</xdr:col>
      <xdr:colOff>640385</xdr:colOff>
      <xdr:row>5</xdr:row>
      <xdr:rowOff>31751</xdr:rowOff>
    </xdr:from>
    <xdr:to>
      <xdr:col>16</xdr:col>
      <xdr:colOff>2020982</xdr:colOff>
      <xdr:row>11</xdr:row>
      <xdr:rowOff>142876</xdr:rowOff>
    </xdr:to>
    <xdr:sp macro="" textlink="">
      <xdr:nvSpPr>
        <xdr:cNvPr id="30" name="Cloud">
          <a:extLst>
            <a:ext uri="{FF2B5EF4-FFF2-40B4-BE49-F238E27FC236}">
              <a16:creationId xmlns:a16="http://schemas.microsoft.com/office/drawing/2014/main" id="{00000000-0008-0000-0300-00001E000000}"/>
            </a:ext>
          </a:extLst>
        </xdr:cNvPr>
        <xdr:cNvSpPr>
          <a:spLocks noChangeAspect="1" noEditPoints="1" noChangeArrowheads="1"/>
        </xdr:cNvSpPr>
      </xdr:nvSpPr>
      <xdr:spPr bwMode="auto">
        <a:xfrm>
          <a:off x="28115474" y="984251"/>
          <a:ext cx="2060954" cy="1199696"/>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bg2">
            <a:lumMod val="75000"/>
          </a:schemeClr>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Defect: LAS not put on CADO screen despite being booked in at reception </a:t>
          </a:r>
        </a:p>
        <a:p>
          <a:pPr algn="ctr"/>
          <a:endParaRPr lang="en-GB" sz="1000">
            <a:solidFill>
              <a:schemeClr val="bg1"/>
            </a:solidFill>
          </a:endParaRPr>
        </a:p>
      </xdr:txBody>
    </xdr:sp>
    <xdr:clientData/>
  </xdr:twoCellAnchor>
  <xdr:twoCellAnchor>
    <xdr:from>
      <xdr:col>5</xdr:col>
      <xdr:colOff>1446892</xdr:colOff>
      <xdr:row>10</xdr:row>
      <xdr:rowOff>133804</xdr:rowOff>
    </xdr:from>
    <xdr:to>
      <xdr:col>6</xdr:col>
      <xdr:colOff>698500</xdr:colOff>
      <xdr:row>16</xdr:row>
      <xdr:rowOff>68944</xdr:rowOff>
    </xdr:to>
    <xdr:sp macro="" textlink="">
      <xdr:nvSpPr>
        <xdr:cNvPr id="31" name="Cloud">
          <a:extLst>
            <a:ext uri="{FF2B5EF4-FFF2-40B4-BE49-F238E27FC236}">
              <a16:creationId xmlns:a16="http://schemas.microsoft.com/office/drawing/2014/main" id="{00000000-0008-0000-0300-00001F000000}"/>
            </a:ext>
          </a:extLst>
        </xdr:cNvPr>
        <xdr:cNvSpPr>
          <a:spLocks noChangeAspect="1" noEditPoints="1" noChangeArrowheads="1"/>
        </xdr:cNvSpPr>
      </xdr:nvSpPr>
      <xdr:spPr bwMode="auto">
        <a:xfrm>
          <a:off x="8320767" y="1943554"/>
          <a:ext cx="1664608" cy="98289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Motion: Doctor walking to call patients</a:t>
          </a:r>
          <a:r>
            <a:rPr lang="en-GB" sz="1100" baseline="0">
              <a:effectLst/>
              <a:latin typeface="+mn-lt"/>
              <a:ea typeface="+mn-ea"/>
              <a:cs typeface="+mn-cs"/>
            </a:rPr>
            <a:t> x 14</a:t>
          </a:r>
          <a:endParaRPr lang="en-GB" sz="1100">
            <a:effectLst/>
            <a:latin typeface="+mn-lt"/>
            <a:ea typeface="+mn-ea"/>
            <a:cs typeface="+mn-cs"/>
          </a:endParaRPr>
        </a:p>
        <a:p>
          <a:pPr algn="ctr"/>
          <a:endParaRPr lang="en-GB" sz="1000">
            <a:solidFill>
              <a:schemeClr val="bg1"/>
            </a:solidFill>
          </a:endParaRPr>
        </a:p>
      </xdr:txBody>
    </xdr:sp>
    <xdr:clientData/>
  </xdr:twoCellAnchor>
  <xdr:twoCellAnchor>
    <xdr:from>
      <xdr:col>14</xdr:col>
      <xdr:colOff>582839</xdr:colOff>
      <xdr:row>9</xdr:row>
      <xdr:rowOff>158750</xdr:rowOff>
    </xdr:from>
    <xdr:to>
      <xdr:col>14</xdr:col>
      <xdr:colOff>2301875</xdr:colOff>
      <xdr:row>15</xdr:row>
      <xdr:rowOff>159645</xdr:rowOff>
    </xdr:to>
    <xdr:sp macro="" textlink="">
      <xdr:nvSpPr>
        <xdr:cNvPr id="32" name="Cloud">
          <a:extLst>
            <a:ext uri="{FF2B5EF4-FFF2-40B4-BE49-F238E27FC236}">
              <a16:creationId xmlns:a16="http://schemas.microsoft.com/office/drawing/2014/main" id="{00000000-0008-0000-0300-000020000000}"/>
            </a:ext>
          </a:extLst>
        </xdr:cNvPr>
        <xdr:cNvSpPr>
          <a:spLocks noChangeAspect="1" noEditPoints="1" noChangeArrowheads="1"/>
        </xdr:cNvSpPr>
      </xdr:nvSpPr>
      <xdr:spPr bwMode="auto">
        <a:xfrm>
          <a:off x="25601839" y="1793875"/>
          <a:ext cx="1719036" cy="104864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ADA Room very cramped with relatives x2</a:t>
          </a:r>
          <a:endParaRPr lang="en-GB" sz="1000">
            <a:solidFill>
              <a:schemeClr val="bg1"/>
            </a:solidFill>
          </a:endParaRPr>
        </a:p>
      </xdr:txBody>
    </xdr:sp>
    <xdr:clientData/>
  </xdr:twoCellAnchor>
  <xdr:twoCellAnchor>
    <xdr:from>
      <xdr:col>2</xdr:col>
      <xdr:colOff>646342</xdr:colOff>
      <xdr:row>4</xdr:row>
      <xdr:rowOff>72573</xdr:rowOff>
    </xdr:from>
    <xdr:to>
      <xdr:col>3</xdr:col>
      <xdr:colOff>2270126</xdr:colOff>
      <xdr:row>11</xdr:row>
      <xdr:rowOff>99786</xdr:rowOff>
    </xdr:to>
    <xdr:sp macro="" textlink="">
      <xdr:nvSpPr>
        <xdr:cNvPr id="33" name="Cloud">
          <a:extLst>
            <a:ext uri="{FF2B5EF4-FFF2-40B4-BE49-F238E27FC236}">
              <a16:creationId xmlns:a16="http://schemas.microsoft.com/office/drawing/2014/main" id="{00000000-0008-0000-0300-000021000000}"/>
            </a:ext>
          </a:extLst>
        </xdr:cNvPr>
        <xdr:cNvSpPr>
          <a:spLocks noChangeAspect="1" noEditPoints="1" noChangeArrowheads="1"/>
        </xdr:cNvSpPr>
      </xdr:nvSpPr>
      <xdr:spPr bwMode="auto">
        <a:xfrm>
          <a:off x="3741967" y="843644"/>
          <a:ext cx="2304141" cy="1297213"/>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Time: LAS crews waiting around with patients after they have been released (before 15mins cut off) x2</a:t>
          </a:r>
          <a:endParaRPr lang="en-GB" sz="1000">
            <a:solidFill>
              <a:schemeClr val="bg1"/>
            </a:solidFill>
          </a:endParaRPr>
        </a:p>
      </xdr:txBody>
    </xdr:sp>
    <xdr:clientData/>
  </xdr:twoCellAnchor>
  <xdr:twoCellAnchor>
    <xdr:from>
      <xdr:col>14</xdr:col>
      <xdr:colOff>1083130</xdr:colOff>
      <xdr:row>16</xdr:row>
      <xdr:rowOff>23068</xdr:rowOff>
    </xdr:from>
    <xdr:to>
      <xdr:col>15</xdr:col>
      <xdr:colOff>47627</xdr:colOff>
      <xdr:row>22</xdr:row>
      <xdr:rowOff>168544</xdr:rowOff>
    </xdr:to>
    <xdr:sp macro="" textlink="">
      <xdr:nvSpPr>
        <xdr:cNvPr id="34" name="Cloud">
          <a:extLst>
            <a:ext uri="{FF2B5EF4-FFF2-40B4-BE49-F238E27FC236}">
              <a16:creationId xmlns:a16="http://schemas.microsoft.com/office/drawing/2014/main" id="{00000000-0008-0000-0300-000022000000}"/>
            </a:ext>
          </a:extLst>
        </xdr:cNvPr>
        <xdr:cNvSpPr>
          <a:spLocks noChangeAspect="1" noEditPoints="1" noChangeArrowheads="1"/>
        </xdr:cNvSpPr>
      </xdr:nvSpPr>
      <xdr:spPr bwMode="auto">
        <a:xfrm>
          <a:off x="26074916" y="2971282"/>
          <a:ext cx="1447800" cy="1234048"/>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Stock piled behind ADA room door</a:t>
          </a:r>
          <a:endParaRPr lang="en-GB" sz="1000">
            <a:solidFill>
              <a:schemeClr val="bg1"/>
            </a:solidFill>
          </a:endParaRPr>
        </a:p>
      </xdr:txBody>
    </xdr:sp>
    <xdr:clientData/>
  </xdr:twoCellAnchor>
  <xdr:twoCellAnchor>
    <xdr:from>
      <xdr:col>4</xdr:col>
      <xdr:colOff>295502</xdr:colOff>
      <xdr:row>9</xdr:row>
      <xdr:rowOff>27217</xdr:rowOff>
    </xdr:from>
    <xdr:to>
      <xdr:col>5</xdr:col>
      <xdr:colOff>1353913</xdr:colOff>
      <xdr:row>16</xdr:row>
      <xdr:rowOff>111309</xdr:rowOff>
    </xdr:to>
    <xdr:sp macro="" textlink="">
      <xdr:nvSpPr>
        <xdr:cNvPr id="35" name="Cloud">
          <a:extLst>
            <a:ext uri="{FF2B5EF4-FFF2-40B4-BE49-F238E27FC236}">
              <a16:creationId xmlns:a16="http://schemas.microsoft.com/office/drawing/2014/main" id="{00000000-0008-0000-0300-000023000000}"/>
            </a:ext>
          </a:extLst>
        </xdr:cNvPr>
        <xdr:cNvSpPr>
          <a:spLocks noChangeAspect="1" noEditPoints="1" noChangeArrowheads="1"/>
        </xdr:cNvSpPr>
      </xdr:nvSpPr>
      <xdr:spPr bwMode="auto">
        <a:xfrm>
          <a:off x="6486752" y="1705431"/>
          <a:ext cx="1738768" cy="1354092"/>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bg1">
            <a:lumMod val="75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NIC observed away from desk carrying stock to Omnicell </a:t>
          </a:r>
          <a:endParaRPr lang="en-GB" sz="1000">
            <a:solidFill>
              <a:schemeClr val="bg1"/>
            </a:solidFill>
          </a:endParaRPr>
        </a:p>
      </xdr:txBody>
    </xdr:sp>
    <xdr:clientData/>
  </xdr:twoCellAnchor>
  <xdr:twoCellAnchor>
    <xdr:from>
      <xdr:col>1</xdr:col>
      <xdr:colOff>1347044</xdr:colOff>
      <xdr:row>5</xdr:row>
      <xdr:rowOff>97518</xdr:rowOff>
    </xdr:from>
    <xdr:to>
      <xdr:col>3</xdr:col>
      <xdr:colOff>1</xdr:colOff>
      <xdr:row>11</xdr:row>
      <xdr:rowOff>61232</xdr:rowOff>
    </xdr:to>
    <xdr:sp macro="" textlink="">
      <xdr:nvSpPr>
        <xdr:cNvPr id="36" name="Cloud">
          <a:extLst>
            <a:ext uri="{FF2B5EF4-FFF2-40B4-BE49-F238E27FC236}">
              <a16:creationId xmlns:a16="http://schemas.microsoft.com/office/drawing/2014/main" id="{00000000-0008-0000-0300-000024000000}"/>
            </a:ext>
          </a:extLst>
        </xdr:cNvPr>
        <xdr:cNvSpPr>
          <a:spLocks noChangeAspect="1" noEditPoints="1" noChangeArrowheads="1"/>
        </xdr:cNvSpPr>
      </xdr:nvSpPr>
      <xdr:spPr bwMode="auto">
        <a:xfrm>
          <a:off x="2027401" y="1050018"/>
          <a:ext cx="1748582" cy="105228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Defect: LAS Crew left without pinning off x2</a:t>
          </a:r>
        </a:p>
        <a:p>
          <a:pPr marL="0" indent="0" algn="ctr"/>
          <a:endParaRPr lang="en-GB" sz="1100">
            <a:effectLst/>
            <a:latin typeface="+mn-lt"/>
            <a:ea typeface="+mn-ea"/>
            <a:cs typeface="+mn-cs"/>
          </a:endParaRPr>
        </a:p>
      </xdr:txBody>
    </xdr:sp>
    <xdr:clientData/>
  </xdr:twoCellAnchor>
  <xdr:twoCellAnchor>
    <xdr:from>
      <xdr:col>3</xdr:col>
      <xdr:colOff>333458</xdr:colOff>
      <xdr:row>11</xdr:row>
      <xdr:rowOff>70304</xdr:rowOff>
    </xdr:from>
    <xdr:to>
      <xdr:col>4</xdr:col>
      <xdr:colOff>351517</xdr:colOff>
      <xdr:row>17</xdr:row>
      <xdr:rowOff>22678</xdr:rowOff>
    </xdr:to>
    <xdr:sp macro="" textlink="">
      <xdr:nvSpPr>
        <xdr:cNvPr id="37" name="Cloud">
          <a:extLst>
            <a:ext uri="{FF2B5EF4-FFF2-40B4-BE49-F238E27FC236}">
              <a16:creationId xmlns:a16="http://schemas.microsoft.com/office/drawing/2014/main" id="{00000000-0008-0000-0300-000025000000}"/>
            </a:ext>
          </a:extLst>
        </xdr:cNvPr>
        <xdr:cNvSpPr>
          <a:spLocks noChangeAspect="1" noEditPoints="1" noChangeArrowheads="1"/>
        </xdr:cNvSpPr>
      </xdr:nvSpPr>
      <xdr:spPr bwMode="auto">
        <a:xfrm>
          <a:off x="4109440" y="2111375"/>
          <a:ext cx="2433327" cy="1040946"/>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bg1">
            <a:lumMod val="75000"/>
          </a:schemeClr>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Defect: Streamer/LAS handed over to RAFTIng Doctor rather than NIC x3</a:t>
          </a: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a:effectLst/>
            <a:latin typeface="+mn-lt"/>
            <a:ea typeface="+mn-ea"/>
            <a:cs typeface="+mn-cs"/>
          </a:endParaRPr>
        </a:p>
        <a:p>
          <a:pPr algn="ctr"/>
          <a:endParaRPr lang="en-GB" sz="1000">
            <a:solidFill>
              <a:schemeClr val="bg1"/>
            </a:solidFill>
          </a:endParaRPr>
        </a:p>
      </xdr:txBody>
    </xdr:sp>
    <xdr:clientData/>
  </xdr:twoCellAnchor>
  <xdr:twoCellAnchor>
    <xdr:from>
      <xdr:col>0</xdr:col>
      <xdr:colOff>174626</xdr:colOff>
      <xdr:row>16</xdr:row>
      <xdr:rowOff>88446</xdr:rowOff>
    </xdr:from>
    <xdr:to>
      <xdr:col>1</xdr:col>
      <xdr:colOff>1365251</xdr:colOff>
      <xdr:row>22</xdr:row>
      <xdr:rowOff>103966</xdr:rowOff>
    </xdr:to>
    <xdr:sp macro="" textlink="">
      <xdr:nvSpPr>
        <xdr:cNvPr id="38" name="Cloud">
          <a:extLst>
            <a:ext uri="{FF2B5EF4-FFF2-40B4-BE49-F238E27FC236}">
              <a16:creationId xmlns:a16="http://schemas.microsoft.com/office/drawing/2014/main" id="{00000000-0008-0000-0300-000026000000}"/>
            </a:ext>
          </a:extLst>
        </xdr:cNvPr>
        <xdr:cNvSpPr>
          <a:spLocks noChangeAspect="1" noEditPoints="1" noChangeArrowheads="1"/>
        </xdr:cNvSpPr>
      </xdr:nvSpPr>
      <xdr:spPr bwMode="auto">
        <a:xfrm>
          <a:off x="174626" y="3022146"/>
          <a:ext cx="1876425" cy="110137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Defect: Walk-In Patients unsure where to go when coming in x5</a:t>
          </a:r>
        </a:p>
        <a:p>
          <a:pPr algn="ctr"/>
          <a:endParaRPr lang="en-GB" sz="900">
            <a:solidFill>
              <a:schemeClr val="bg1"/>
            </a:solidFill>
          </a:endParaRPr>
        </a:p>
      </xdr:txBody>
    </xdr:sp>
    <xdr:clientData/>
  </xdr:twoCellAnchor>
  <xdr:twoCellAnchor>
    <xdr:from>
      <xdr:col>15</xdr:col>
      <xdr:colOff>573772</xdr:colOff>
      <xdr:row>12</xdr:row>
      <xdr:rowOff>34018</xdr:rowOff>
    </xdr:from>
    <xdr:to>
      <xdr:col>16</xdr:col>
      <xdr:colOff>1973037</xdr:colOff>
      <xdr:row>21</xdr:row>
      <xdr:rowOff>0</xdr:rowOff>
    </xdr:to>
    <xdr:sp macro="" textlink="">
      <xdr:nvSpPr>
        <xdr:cNvPr id="39" name="Cloud">
          <a:extLst>
            <a:ext uri="{FF2B5EF4-FFF2-40B4-BE49-F238E27FC236}">
              <a16:creationId xmlns:a16="http://schemas.microsoft.com/office/drawing/2014/main" id="{00000000-0008-0000-0300-000027000000}"/>
            </a:ext>
          </a:extLst>
        </xdr:cNvPr>
        <xdr:cNvSpPr>
          <a:spLocks noChangeAspect="1" noEditPoints="1" noChangeArrowheads="1"/>
        </xdr:cNvSpPr>
      </xdr:nvSpPr>
      <xdr:spPr bwMode="auto">
        <a:xfrm>
          <a:off x="28085147" y="2193018"/>
          <a:ext cx="2081890" cy="1537607"/>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bg2">
            <a:lumMod val="75000"/>
          </a:schemeClr>
        </a:solidFill>
        <a:ln w="9525">
          <a:solidFill>
            <a:srgbClr val="000000"/>
          </a:solidFill>
          <a:miter lim="800000"/>
          <a:headEnd/>
          <a:tailEnd/>
        </a:ln>
        <a:effectLst>
          <a:outerShdw dist="107763" dir="2700000" algn="ctr" rotWithShape="0">
            <a:srgbClr val="808080"/>
          </a:outerShdw>
        </a:effectLst>
      </xdr:spPr>
      <xdr:txBody>
        <a:bodyPr/>
        <a:lstStyle/>
        <a:p>
          <a:pPr algn="ctr"/>
          <a:endParaRPr lang="en-GB" sz="1000" baseline="0">
            <a:solidFill>
              <a:schemeClr val="bg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Defect: Limited space for Porter to push trolley past patient seated at RAFTing computer </a:t>
          </a:r>
        </a:p>
        <a:p>
          <a:pPr algn="ctr"/>
          <a:endParaRPr lang="en-GB" sz="1000">
            <a:solidFill>
              <a:schemeClr val="bg1"/>
            </a:solidFill>
          </a:endParaRPr>
        </a:p>
      </xdr:txBody>
    </xdr:sp>
    <xdr:clientData/>
  </xdr:twoCellAnchor>
  <xdr:twoCellAnchor>
    <xdr:from>
      <xdr:col>4</xdr:col>
      <xdr:colOff>381000</xdr:colOff>
      <xdr:row>16</xdr:row>
      <xdr:rowOff>145143</xdr:rowOff>
    </xdr:from>
    <xdr:to>
      <xdr:col>5</xdr:col>
      <xdr:colOff>1836964</xdr:colOff>
      <xdr:row>22</xdr:row>
      <xdr:rowOff>171450</xdr:rowOff>
    </xdr:to>
    <xdr:sp macro="" textlink="">
      <xdr:nvSpPr>
        <xdr:cNvPr id="41" name="Cloud">
          <a:extLst>
            <a:ext uri="{FF2B5EF4-FFF2-40B4-BE49-F238E27FC236}">
              <a16:creationId xmlns:a16="http://schemas.microsoft.com/office/drawing/2014/main" id="{00000000-0008-0000-0300-000029000000}"/>
            </a:ext>
          </a:extLst>
        </xdr:cNvPr>
        <xdr:cNvSpPr>
          <a:spLocks noChangeAspect="1" noEditPoints="1" noChangeArrowheads="1"/>
        </xdr:cNvSpPr>
      </xdr:nvSpPr>
      <xdr:spPr bwMode="auto">
        <a:xfrm>
          <a:off x="6591300" y="3231243"/>
          <a:ext cx="2141764" cy="1169307"/>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bg1">
            <a:lumMod val="75000"/>
          </a:schemeClr>
        </a:solidFill>
        <a:ln w="9525">
          <a:solidFill>
            <a:srgbClr val="000000"/>
          </a:solidFill>
          <a:miter lim="800000"/>
          <a:headEnd/>
          <a:tailEnd/>
        </a:ln>
        <a:effectLst>
          <a:outerShdw dist="107763" dir="2700000" algn="ctr" rotWithShape="0">
            <a:srgbClr val="808080"/>
          </a:outerShdw>
        </a:effectLst>
      </xdr:spPr>
      <xdr:txBody>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Defect: NIC not aware of crew/patient due to incorrect handover procedure</a:t>
          </a:r>
        </a:p>
        <a:p>
          <a:pPr algn="ctr"/>
          <a:endParaRPr lang="en-GB" sz="1000">
            <a:solidFill>
              <a:schemeClr val="bg1"/>
            </a:solidFill>
          </a:endParaRPr>
        </a:p>
      </xdr:txBody>
    </xdr:sp>
    <xdr:clientData/>
  </xdr:twoCellAnchor>
  <xdr:twoCellAnchor>
    <xdr:from>
      <xdr:col>9</xdr:col>
      <xdr:colOff>868590</xdr:colOff>
      <xdr:row>3</xdr:row>
      <xdr:rowOff>81641</xdr:rowOff>
    </xdr:from>
    <xdr:to>
      <xdr:col>10</xdr:col>
      <xdr:colOff>523876</xdr:colOff>
      <xdr:row>10</xdr:row>
      <xdr:rowOff>1853</xdr:rowOff>
    </xdr:to>
    <xdr:sp macro="" textlink="">
      <xdr:nvSpPr>
        <xdr:cNvPr id="42" name="Cloud">
          <a:extLst>
            <a:ext uri="{FF2B5EF4-FFF2-40B4-BE49-F238E27FC236}">
              <a16:creationId xmlns:a16="http://schemas.microsoft.com/office/drawing/2014/main" id="{00000000-0008-0000-0300-00002A000000}"/>
            </a:ext>
          </a:extLst>
        </xdr:cNvPr>
        <xdr:cNvSpPr>
          <a:spLocks noChangeAspect="1" noEditPoints="1" noChangeArrowheads="1"/>
        </xdr:cNvSpPr>
      </xdr:nvSpPr>
      <xdr:spPr bwMode="auto">
        <a:xfrm>
          <a:off x="14108340" y="643616"/>
          <a:ext cx="1807936" cy="1206087"/>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marL="0" indent="0" algn="ctr"/>
          <a:r>
            <a:rPr lang="en-GB" sz="1100">
              <a:effectLst/>
              <a:latin typeface="+mn-lt"/>
              <a:ea typeface="+mn-ea"/>
              <a:cs typeface="+mn-cs"/>
            </a:rPr>
            <a:t>Transportation: Doctors have to walk scan requests round to CT</a:t>
          </a:r>
        </a:p>
      </xdr:txBody>
    </xdr:sp>
    <xdr:clientData/>
  </xdr:twoCellAnchor>
  <xdr:twoCellAnchor>
    <xdr:from>
      <xdr:col>8</xdr:col>
      <xdr:colOff>1528536</xdr:colOff>
      <xdr:row>3</xdr:row>
      <xdr:rowOff>11339</xdr:rowOff>
    </xdr:from>
    <xdr:to>
      <xdr:col>9</xdr:col>
      <xdr:colOff>762509</xdr:colOff>
      <xdr:row>9</xdr:row>
      <xdr:rowOff>22679</xdr:rowOff>
    </xdr:to>
    <xdr:sp macro="" textlink="">
      <xdr:nvSpPr>
        <xdr:cNvPr id="43" name="Cloud">
          <a:extLst>
            <a:ext uri="{FF2B5EF4-FFF2-40B4-BE49-F238E27FC236}">
              <a16:creationId xmlns:a16="http://schemas.microsoft.com/office/drawing/2014/main" id="{00000000-0008-0000-0300-00002B000000}"/>
            </a:ext>
          </a:extLst>
        </xdr:cNvPr>
        <xdr:cNvSpPr>
          <a:spLocks noChangeAspect="1" noEditPoints="1" noChangeArrowheads="1"/>
        </xdr:cNvSpPr>
      </xdr:nvSpPr>
      <xdr:spPr bwMode="auto">
        <a:xfrm>
          <a:off x="12289518" y="578303"/>
          <a:ext cx="1683259" cy="112259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marL="0" indent="0" algn="ctr"/>
          <a:r>
            <a:rPr lang="en-GB" sz="1100">
              <a:effectLst/>
              <a:latin typeface="+mn-lt"/>
              <a:ea typeface="+mn-ea"/>
              <a:cs typeface="+mn-cs"/>
            </a:rPr>
            <a:t>Motion: Doctor looking for space to assess patient x3</a:t>
          </a:r>
        </a:p>
      </xdr:txBody>
    </xdr:sp>
    <xdr:clientData/>
  </xdr:twoCellAnchor>
  <xdr:twoCellAnchor>
    <xdr:from>
      <xdr:col>6</xdr:col>
      <xdr:colOff>603250</xdr:colOff>
      <xdr:row>25</xdr:row>
      <xdr:rowOff>1719036</xdr:rowOff>
    </xdr:from>
    <xdr:to>
      <xdr:col>6</xdr:col>
      <xdr:colOff>611414</xdr:colOff>
      <xdr:row>39</xdr:row>
      <xdr:rowOff>1705428</xdr:rowOff>
    </xdr:to>
    <xdr:cxnSp macro="">
      <xdr:nvCxnSpPr>
        <xdr:cNvPr id="44" name="Straight Connector 43">
          <a:extLst>
            <a:ext uri="{FF2B5EF4-FFF2-40B4-BE49-F238E27FC236}">
              <a16:creationId xmlns:a16="http://schemas.microsoft.com/office/drawing/2014/main" id="{00000000-0008-0000-0300-00002C000000}"/>
            </a:ext>
          </a:extLst>
        </xdr:cNvPr>
        <xdr:cNvCxnSpPr/>
      </xdr:nvCxnSpPr>
      <xdr:spPr>
        <a:xfrm flipV="1">
          <a:off x="9918700" y="6310086"/>
          <a:ext cx="8164" cy="6025242"/>
        </a:xfrm>
        <a:prstGeom prst="line">
          <a:avLst/>
        </a:prstGeom>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20</xdr:col>
          <xdr:colOff>133350</xdr:colOff>
          <xdr:row>30</xdr:row>
          <xdr:rowOff>76200</xdr:rowOff>
        </xdr:from>
        <xdr:to>
          <xdr:col>20</xdr:col>
          <xdr:colOff>133350</xdr:colOff>
          <xdr:row>30</xdr:row>
          <xdr:rowOff>76200</xdr:rowOff>
        </xdr:to>
        <xdr:sp macro="" textlink="">
          <xdr:nvSpPr>
            <xdr:cNvPr id="82980" name="Object 36" hidden="1">
              <a:extLst>
                <a:ext uri="{63B3BB69-23CF-44E3-9099-C40C66FF867C}">
                  <a14:compatExt spid="_x0000_s82980"/>
                </a:ext>
                <a:ext uri="{FF2B5EF4-FFF2-40B4-BE49-F238E27FC236}">
                  <a16:creationId xmlns:a16="http://schemas.microsoft.com/office/drawing/2014/main" id="{00000000-0008-0000-0300-000024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30</xdr:row>
          <xdr:rowOff>76200</xdr:rowOff>
        </xdr:from>
        <xdr:to>
          <xdr:col>20</xdr:col>
          <xdr:colOff>133350</xdr:colOff>
          <xdr:row>30</xdr:row>
          <xdr:rowOff>76200</xdr:rowOff>
        </xdr:to>
        <xdr:sp macro="" textlink="">
          <xdr:nvSpPr>
            <xdr:cNvPr id="82981" name="Object 37" hidden="1">
              <a:extLst>
                <a:ext uri="{63B3BB69-23CF-44E3-9099-C40C66FF867C}">
                  <a14:compatExt spid="_x0000_s82981"/>
                </a:ext>
                <a:ext uri="{FF2B5EF4-FFF2-40B4-BE49-F238E27FC236}">
                  <a16:creationId xmlns:a16="http://schemas.microsoft.com/office/drawing/2014/main" id="{00000000-0008-0000-0300-000025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30</xdr:row>
          <xdr:rowOff>76200</xdr:rowOff>
        </xdr:from>
        <xdr:to>
          <xdr:col>19</xdr:col>
          <xdr:colOff>31750</xdr:colOff>
          <xdr:row>30</xdr:row>
          <xdr:rowOff>76200</xdr:rowOff>
        </xdr:to>
        <xdr:sp macro="" textlink="">
          <xdr:nvSpPr>
            <xdr:cNvPr id="82982" name="Object 38" hidden="1">
              <a:extLst>
                <a:ext uri="{63B3BB69-23CF-44E3-9099-C40C66FF867C}">
                  <a14:compatExt spid="_x0000_s82982"/>
                </a:ext>
                <a:ext uri="{FF2B5EF4-FFF2-40B4-BE49-F238E27FC236}">
                  <a16:creationId xmlns:a16="http://schemas.microsoft.com/office/drawing/2014/main" id="{00000000-0008-0000-0300-000026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30</xdr:row>
          <xdr:rowOff>76200</xdr:rowOff>
        </xdr:from>
        <xdr:to>
          <xdr:col>20</xdr:col>
          <xdr:colOff>31750</xdr:colOff>
          <xdr:row>30</xdr:row>
          <xdr:rowOff>76200</xdr:rowOff>
        </xdr:to>
        <xdr:sp macro="" textlink="">
          <xdr:nvSpPr>
            <xdr:cNvPr id="82983" name="Object 39" hidden="1">
              <a:extLst>
                <a:ext uri="{63B3BB69-23CF-44E3-9099-C40C66FF867C}">
                  <a14:compatExt spid="_x0000_s82983"/>
                </a:ext>
                <a:ext uri="{FF2B5EF4-FFF2-40B4-BE49-F238E27FC236}">
                  <a16:creationId xmlns:a16="http://schemas.microsoft.com/office/drawing/2014/main" id="{00000000-0008-0000-0300-000027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29</xdr:row>
          <xdr:rowOff>76200</xdr:rowOff>
        </xdr:from>
        <xdr:to>
          <xdr:col>20</xdr:col>
          <xdr:colOff>133350</xdr:colOff>
          <xdr:row>29</xdr:row>
          <xdr:rowOff>76200</xdr:rowOff>
        </xdr:to>
        <xdr:sp macro="" textlink="">
          <xdr:nvSpPr>
            <xdr:cNvPr id="82984" name="Object 40" hidden="1">
              <a:extLst>
                <a:ext uri="{63B3BB69-23CF-44E3-9099-C40C66FF867C}">
                  <a14:compatExt spid="_x0000_s82984"/>
                </a:ext>
                <a:ext uri="{FF2B5EF4-FFF2-40B4-BE49-F238E27FC236}">
                  <a16:creationId xmlns:a16="http://schemas.microsoft.com/office/drawing/2014/main" id="{00000000-0008-0000-0300-000028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29</xdr:row>
          <xdr:rowOff>76200</xdr:rowOff>
        </xdr:from>
        <xdr:to>
          <xdr:col>20</xdr:col>
          <xdr:colOff>133350</xdr:colOff>
          <xdr:row>29</xdr:row>
          <xdr:rowOff>76200</xdr:rowOff>
        </xdr:to>
        <xdr:sp macro="" textlink="">
          <xdr:nvSpPr>
            <xdr:cNvPr id="82985" name="Object 41" hidden="1">
              <a:extLst>
                <a:ext uri="{63B3BB69-23CF-44E3-9099-C40C66FF867C}">
                  <a14:compatExt spid="_x0000_s82985"/>
                </a:ext>
                <a:ext uri="{FF2B5EF4-FFF2-40B4-BE49-F238E27FC236}">
                  <a16:creationId xmlns:a16="http://schemas.microsoft.com/office/drawing/2014/main" id="{00000000-0008-0000-0300-000029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29</xdr:row>
          <xdr:rowOff>76200</xdr:rowOff>
        </xdr:from>
        <xdr:to>
          <xdr:col>19</xdr:col>
          <xdr:colOff>31750</xdr:colOff>
          <xdr:row>29</xdr:row>
          <xdr:rowOff>76200</xdr:rowOff>
        </xdr:to>
        <xdr:sp macro="" textlink="">
          <xdr:nvSpPr>
            <xdr:cNvPr id="82986" name="Object 42" hidden="1">
              <a:extLst>
                <a:ext uri="{63B3BB69-23CF-44E3-9099-C40C66FF867C}">
                  <a14:compatExt spid="_x0000_s82986"/>
                </a:ext>
                <a:ext uri="{FF2B5EF4-FFF2-40B4-BE49-F238E27FC236}">
                  <a16:creationId xmlns:a16="http://schemas.microsoft.com/office/drawing/2014/main" id="{00000000-0008-0000-0300-00002A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29</xdr:row>
          <xdr:rowOff>76200</xdr:rowOff>
        </xdr:from>
        <xdr:to>
          <xdr:col>20</xdr:col>
          <xdr:colOff>31750</xdr:colOff>
          <xdr:row>29</xdr:row>
          <xdr:rowOff>76200</xdr:rowOff>
        </xdr:to>
        <xdr:sp macro="" textlink="">
          <xdr:nvSpPr>
            <xdr:cNvPr id="82987" name="Object 43" hidden="1">
              <a:extLst>
                <a:ext uri="{63B3BB69-23CF-44E3-9099-C40C66FF867C}">
                  <a14:compatExt spid="_x0000_s82987"/>
                </a:ext>
                <a:ext uri="{FF2B5EF4-FFF2-40B4-BE49-F238E27FC236}">
                  <a16:creationId xmlns:a16="http://schemas.microsoft.com/office/drawing/2014/main" id="{00000000-0008-0000-0300-00002B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7</xdr:col>
      <xdr:colOff>6803</xdr:colOff>
      <xdr:row>28</xdr:row>
      <xdr:rowOff>15875</xdr:rowOff>
    </xdr:from>
    <xdr:to>
      <xdr:col>7</xdr:col>
      <xdr:colOff>20410</xdr:colOff>
      <xdr:row>42</xdr:row>
      <xdr:rowOff>15875</xdr:rowOff>
    </xdr:to>
    <xdr:cxnSp macro="">
      <xdr:nvCxnSpPr>
        <xdr:cNvPr id="45" name="Straight Connector 44">
          <a:extLst>
            <a:ext uri="{FF2B5EF4-FFF2-40B4-BE49-F238E27FC236}">
              <a16:creationId xmlns:a16="http://schemas.microsoft.com/office/drawing/2014/main" id="{00000000-0008-0000-0300-00002D000000}"/>
            </a:ext>
          </a:extLst>
        </xdr:cNvPr>
        <xdr:cNvCxnSpPr/>
      </xdr:nvCxnSpPr>
      <xdr:spPr>
        <a:xfrm flipH="1" flipV="1">
          <a:off x="10160453" y="8331200"/>
          <a:ext cx="13607" cy="6038850"/>
        </a:xfrm>
        <a:prstGeom prst="line">
          <a:avLst/>
        </a:prstGeom>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12</xdr:col>
          <xdr:colOff>2032000</xdr:colOff>
          <xdr:row>25</xdr:row>
          <xdr:rowOff>3155950</xdr:rowOff>
        </xdr:from>
        <xdr:to>
          <xdr:col>12</xdr:col>
          <xdr:colOff>2476500</xdr:colOff>
          <xdr:row>26</xdr:row>
          <xdr:rowOff>222250</xdr:rowOff>
        </xdr:to>
        <xdr:sp macro="" textlink="">
          <xdr:nvSpPr>
            <xdr:cNvPr id="82988" name="Object 44" hidden="1">
              <a:extLst>
                <a:ext uri="{63B3BB69-23CF-44E3-9099-C40C66FF867C}">
                  <a14:compatExt spid="_x0000_s82988"/>
                </a:ext>
                <a:ext uri="{FF2B5EF4-FFF2-40B4-BE49-F238E27FC236}">
                  <a16:creationId xmlns:a16="http://schemas.microsoft.com/office/drawing/2014/main" id="{00000000-0008-0000-0300-00002C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11</xdr:col>
      <xdr:colOff>15875</xdr:colOff>
      <xdr:row>25</xdr:row>
      <xdr:rowOff>1682750</xdr:rowOff>
    </xdr:from>
    <xdr:to>
      <xdr:col>11</xdr:col>
      <xdr:colOff>2428875</xdr:colOff>
      <xdr:row>25</xdr:row>
      <xdr:rowOff>1682750</xdr:rowOff>
    </xdr:to>
    <xdr:cxnSp macro="">
      <xdr:nvCxnSpPr>
        <xdr:cNvPr id="46" name="Straight Arrow Connector 45">
          <a:extLst>
            <a:ext uri="{FF2B5EF4-FFF2-40B4-BE49-F238E27FC236}">
              <a16:creationId xmlns:a16="http://schemas.microsoft.com/office/drawing/2014/main" id="{00000000-0008-0000-0300-00002E000000}"/>
            </a:ext>
          </a:extLst>
        </xdr:cNvPr>
        <xdr:cNvCxnSpPr/>
      </xdr:nvCxnSpPr>
      <xdr:spPr>
        <a:xfrm>
          <a:off x="17894300" y="6273800"/>
          <a:ext cx="23939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952500</xdr:colOff>
      <xdr:row>25</xdr:row>
      <xdr:rowOff>1397000</xdr:rowOff>
    </xdr:from>
    <xdr:to>
      <xdr:col>11</xdr:col>
      <xdr:colOff>1563687</xdr:colOff>
      <xdr:row>25</xdr:row>
      <xdr:rowOff>1911350</xdr:rowOff>
    </xdr:to>
    <xdr:sp macro="" textlink="#REF!">
      <xdr:nvSpPr>
        <xdr:cNvPr id="47" name="AutoShape 4">
          <a:extLst>
            <a:ext uri="{FF2B5EF4-FFF2-40B4-BE49-F238E27FC236}">
              <a16:creationId xmlns:a16="http://schemas.microsoft.com/office/drawing/2014/main" id="{00000000-0008-0000-0300-00002F000000}"/>
            </a:ext>
          </a:extLst>
        </xdr:cNvPr>
        <xdr:cNvSpPr>
          <a:spLocks noChangeArrowheads="1"/>
        </xdr:cNvSpPr>
      </xdr:nvSpPr>
      <xdr:spPr bwMode="auto">
        <a:xfrm>
          <a:off x="18830925" y="5988050"/>
          <a:ext cx="611187" cy="514350"/>
        </a:xfrm>
        <a:prstGeom prst="flowChartExtract">
          <a:avLst/>
        </a:prstGeom>
        <a:solidFill>
          <a:sysClr val="window" lastClr="FFFFFF"/>
        </a:solidFill>
        <a:ln w="9525">
          <a:solidFill>
            <a:srgbClr val="000000"/>
          </a:solidFill>
          <a:miter lim="800000"/>
          <a:headEnd/>
          <a:tailEnd/>
        </a:ln>
      </xdr:spPr>
      <xdr:txBody>
        <a:bodyPr/>
        <a:lstStyle/>
        <a:p>
          <a:pPr algn="ctr"/>
          <a:fld id="{A4120FAA-2441-43F4-8B97-40550473A14C}" type="TxLink">
            <a:rPr lang="en-US" sz="1100" b="0" i="0" u="none" strike="noStrike">
              <a:solidFill>
                <a:srgbClr val="000000"/>
              </a:solidFill>
              <a:latin typeface="Arial"/>
              <a:cs typeface="Arial"/>
            </a:rPr>
            <a:pPr algn="ctr"/>
            <a:t>1</a:t>
          </a:fld>
          <a:endParaRPr lang="en-GB"/>
        </a:p>
      </xdr:txBody>
    </xdr:sp>
    <xdr:clientData/>
  </xdr:twoCellAnchor>
  <xdr:twoCellAnchor>
    <xdr:from>
      <xdr:col>8</xdr:col>
      <xdr:colOff>993321</xdr:colOff>
      <xdr:row>9</xdr:row>
      <xdr:rowOff>58965</xdr:rowOff>
    </xdr:from>
    <xdr:to>
      <xdr:col>9</xdr:col>
      <xdr:colOff>453571</xdr:colOff>
      <xdr:row>16</xdr:row>
      <xdr:rowOff>140496</xdr:rowOff>
    </xdr:to>
    <xdr:sp macro="" textlink="">
      <xdr:nvSpPr>
        <xdr:cNvPr id="48" name="Cloud">
          <a:extLst>
            <a:ext uri="{FF2B5EF4-FFF2-40B4-BE49-F238E27FC236}">
              <a16:creationId xmlns:a16="http://schemas.microsoft.com/office/drawing/2014/main" id="{00000000-0008-0000-0300-000030000000}"/>
            </a:ext>
          </a:extLst>
        </xdr:cNvPr>
        <xdr:cNvSpPr>
          <a:spLocks noChangeAspect="1" noEditPoints="1" noChangeArrowheads="1"/>
        </xdr:cNvSpPr>
      </xdr:nvSpPr>
      <xdr:spPr bwMode="auto">
        <a:xfrm>
          <a:off x="11754303" y="1737179"/>
          <a:ext cx="1909536" cy="1351531"/>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Doctor had to complete RAFT in corridor as no cubicles available</a:t>
          </a:r>
          <a:endParaRPr lang="en-GB" sz="1000">
            <a:solidFill>
              <a:schemeClr val="bg1"/>
            </a:solidFill>
          </a:endParaRPr>
        </a:p>
      </xdr:txBody>
    </xdr:sp>
    <xdr:clientData/>
  </xdr:twoCellAnchor>
  <xdr:twoCellAnchor>
    <xdr:from>
      <xdr:col>7</xdr:col>
      <xdr:colOff>174624</xdr:colOff>
      <xdr:row>3</xdr:row>
      <xdr:rowOff>79375</xdr:rowOff>
    </xdr:from>
    <xdr:to>
      <xdr:col>8</xdr:col>
      <xdr:colOff>1530803</xdr:colOff>
      <xdr:row>9</xdr:row>
      <xdr:rowOff>165553</xdr:rowOff>
    </xdr:to>
    <xdr:sp macro="" textlink="">
      <xdr:nvSpPr>
        <xdr:cNvPr id="49" name="Cloud">
          <a:extLst>
            <a:ext uri="{FF2B5EF4-FFF2-40B4-BE49-F238E27FC236}">
              <a16:creationId xmlns:a16="http://schemas.microsoft.com/office/drawing/2014/main" id="{00000000-0008-0000-0300-000031000000}"/>
            </a:ext>
          </a:extLst>
        </xdr:cNvPr>
        <xdr:cNvSpPr>
          <a:spLocks noChangeAspect="1" noEditPoints="1" noChangeArrowheads="1"/>
        </xdr:cNvSpPr>
      </xdr:nvSpPr>
      <xdr:spPr bwMode="auto">
        <a:xfrm>
          <a:off x="10300606" y="646339"/>
          <a:ext cx="1991179" cy="1197428"/>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marL="0" indent="0" algn="ctr"/>
          <a:r>
            <a:rPr lang="en-GB" sz="1100">
              <a:effectLst/>
              <a:latin typeface="+mn-lt"/>
              <a:ea typeface="+mn-ea"/>
              <a:cs typeface="+mn-cs"/>
            </a:rPr>
            <a:t>Defect: 2nd Doctor unaware patient already being RAFT by another Doctor x2</a:t>
          </a:r>
        </a:p>
      </xdr:txBody>
    </xdr:sp>
    <xdr:clientData/>
  </xdr:twoCellAnchor>
  <xdr:twoCellAnchor>
    <xdr:from>
      <xdr:col>11</xdr:col>
      <xdr:colOff>106588</xdr:colOff>
      <xdr:row>3</xdr:row>
      <xdr:rowOff>181428</xdr:rowOff>
    </xdr:from>
    <xdr:to>
      <xdr:col>11</xdr:col>
      <xdr:colOff>2245177</xdr:colOff>
      <xdr:row>9</xdr:row>
      <xdr:rowOff>68805</xdr:rowOff>
    </xdr:to>
    <xdr:sp macro="" textlink="">
      <xdr:nvSpPr>
        <xdr:cNvPr id="50" name="Cloud">
          <a:extLst>
            <a:ext uri="{FF2B5EF4-FFF2-40B4-BE49-F238E27FC236}">
              <a16:creationId xmlns:a16="http://schemas.microsoft.com/office/drawing/2014/main" id="{00000000-0008-0000-0300-000032000000}"/>
            </a:ext>
          </a:extLst>
        </xdr:cNvPr>
        <xdr:cNvSpPr>
          <a:spLocks noChangeAspect="1" noEditPoints="1" noChangeArrowheads="1"/>
        </xdr:cNvSpPr>
      </xdr:nvSpPr>
      <xdr:spPr bwMode="auto">
        <a:xfrm>
          <a:off x="17954624" y="748392"/>
          <a:ext cx="2138589" cy="998627"/>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Time: Patient waiting for cannula from ADA while Nurse idle</a:t>
          </a:r>
          <a:endParaRPr lang="en-GB" sz="1000">
            <a:solidFill>
              <a:schemeClr val="bg1"/>
            </a:solidFill>
          </a:endParaRPr>
        </a:p>
      </xdr:txBody>
    </xdr:sp>
    <xdr:clientData/>
  </xdr:twoCellAnchor>
  <xdr:twoCellAnchor>
    <xdr:from>
      <xdr:col>11</xdr:col>
      <xdr:colOff>864053</xdr:colOff>
      <xdr:row>18</xdr:row>
      <xdr:rowOff>58965</xdr:rowOff>
    </xdr:from>
    <xdr:to>
      <xdr:col>12</xdr:col>
      <xdr:colOff>273850</xdr:colOff>
      <xdr:row>22</xdr:row>
      <xdr:rowOff>167821</xdr:rowOff>
    </xdr:to>
    <xdr:sp macro="" textlink="">
      <xdr:nvSpPr>
        <xdr:cNvPr id="51" name="Cloud">
          <a:extLst>
            <a:ext uri="{FF2B5EF4-FFF2-40B4-BE49-F238E27FC236}">
              <a16:creationId xmlns:a16="http://schemas.microsoft.com/office/drawing/2014/main" id="{00000000-0008-0000-0300-000033000000}"/>
            </a:ext>
          </a:extLst>
        </xdr:cNvPr>
        <xdr:cNvSpPr>
          <a:spLocks noChangeAspect="1" noEditPoints="1" noChangeArrowheads="1"/>
        </xdr:cNvSpPr>
      </xdr:nvSpPr>
      <xdr:spPr bwMode="auto">
        <a:xfrm>
          <a:off x="18712089" y="3370036"/>
          <a:ext cx="1825065" cy="834571"/>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Motion: ADA walking to find tape</a:t>
          </a:r>
          <a:endParaRPr lang="en-GB" sz="1000">
            <a:solidFill>
              <a:schemeClr val="bg1"/>
            </a:solidFill>
          </a:endParaRPr>
        </a:p>
      </xdr:txBody>
    </xdr:sp>
    <xdr:clientData/>
  </xdr:twoCellAnchor>
  <xdr:twoCellAnchor>
    <xdr:from>
      <xdr:col>11</xdr:col>
      <xdr:colOff>1939019</xdr:colOff>
      <xdr:row>5</xdr:row>
      <xdr:rowOff>65768</xdr:rowOff>
    </xdr:from>
    <xdr:to>
      <xdr:col>12</xdr:col>
      <xdr:colOff>1483179</xdr:colOff>
      <xdr:row>11</xdr:row>
      <xdr:rowOff>158751</xdr:rowOff>
    </xdr:to>
    <xdr:sp macro="" textlink="">
      <xdr:nvSpPr>
        <xdr:cNvPr id="52" name="Cloud">
          <a:extLst>
            <a:ext uri="{FF2B5EF4-FFF2-40B4-BE49-F238E27FC236}">
              <a16:creationId xmlns:a16="http://schemas.microsoft.com/office/drawing/2014/main" id="{00000000-0008-0000-0300-000034000000}"/>
            </a:ext>
          </a:extLst>
        </xdr:cNvPr>
        <xdr:cNvSpPr>
          <a:spLocks noChangeAspect="1" noEditPoints="1" noChangeArrowheads="1"/>
        </xdr:cNvSpPr>
      </xdr:nvSpPr>
      <xdr:spPr bwMode="auto">
        <a:xfrm>
          <a:off x="19787055" y="1018268"/>
          <a:ext cx="1959428" cy="1181554"/>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VBG machine not working - ADA has to walk to RESUS x3 </a:t>
          </a:r>
          <a:endParaRPr lang="en-GB" sz="1000">
            <a:solidFill>
              <a:schemeClr val="bg1"/>
            </a:solidFill>
          </a:endParaRPr>
        </a:p>
      </xdr:txBody>
    </xdr:sp>
    <xdr:clientData/>
  </xdr:twoCellAnchor>
  <xdr:twoCellAnchor>
    <xdr:from>
      <xdr:col>12</xdr:col>
      <xdr:colOff>396875</xdr:colOff>
      <xdr:row>18</xdr:row>
      <xdr:rowOff>47626</xdr:rowOff>
    </xdr:from>
    <xdr:to>
      <xdr:col>12</xdr:col>
      <xdr:colOff>2199821</xdr:colOff>
      <xdr:row>23</xdr:row>
      <xdr:rowOff>73527</xdr:rowOff>
    </xdr:to>
    <xdr:sp macro="" textlink="">
      <xdr:nvSpPr>
        <xdr:cNvPr id="53" name="Cloud">
          <a:extLst>
            <a:ext uri="{FF2B5EF4-FFF2-40B4-BE49-F238E27FC236}">
              <a16:creationId xmlns:a16="http://schemas.microsoft.com/office/drawing/2014/main" id="{00000000-0008-0000-0300-000035000000}"/>
            </a:ext>
          </a:extLst>
        </xdr:cNvPr>
        <xdr:cNvSpPr>
          <a:spLocks noChangeAspect="1" noEditPoints="1" noChangeArrowheads="1"/>
        </xdr:cNvSpPr>
      </xdr:nvSpPr>
      <xdr:spPr bwMode="auto">
        <a:xfrm>
          <a:off x="20660179" y="3358697"/>
          <a:ext cx="1802946" cy="933044"/>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Transportation: ADA walking to chute x7 </a:t>
          </a:r>
          <a:endParaRPr lang="en-GB" sz="1000">
            <a:solidFill>
              <a:schemeClr val="bg1"/>
            </a:solidFill>
          </a:endParaRPr>
        </a:p>
      </xdr:txBody>
    </xdr:sp>
    <xdr:clientData/>
  </xdr:twoCellAnchor>
  <xdr:twoCellAnchor>
    <xdr:from>
      <xdr:col>12</xdr:col>
      <xdr:colOff>1569812</xdr:colOff>
      <xdr:row>5</xdr:row>
      <xdr:rowOff>68491</xdr:rowOff>
    </xdr:from>
    <xdr:to>
      <xdr:col>13</xdr:col>
      <xdr:colOff>639537</xdr:colOff>
      <xdr:row>11</xdr:row>
      <xdr:rowOff>41755</xdr:rowOff>
    </xdr:to>
    <xdr:sp macro="" textlink="">
      <xdr:nvSpPr>
        <xdr:cNvPr id="54" name="Cloud">
          <a:extLst>
            <a:ext uri="{FF2B5EF4-FFF2-40B4-BE49-F238E27FC236}">
              <a16:creationId xmlns:a16="http://schemas.microsoft.com/office/drawing/2014/main" id="{00000000-0008-0000-0300-000036000000}"/>
            </a:ext>
          </a:extLst>
        </xdr:cNvPr>
        <xdr:cNvSpPr>
          <a:spLocks noChangeAspect="1" noEditPoints="1" noChangeArrowheads="1"/>
        </xdr:cNvSpPr>
      </xdr:nvSpPr>
      <xdr:spPr bwMode="auto">
        <a:xfrm>
          <a:off x="21833116" y="1020991"/>
          <a:ext cx="1553028" cy="106183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Motion: ADA walking to get Doctor to sign ECG x4</a:t>
          </a:r>
          <a:endParaRPr lang="en-GB" sz="1000">
            <a:solidFill>
              <a:schemeClr val="bg1"/>
            </a:solidFill>
          </a:endParaRPr>
        </a:p>
      </xdr:txBody>
    </xdr:sp>
    <xdr:clientData/>
  </xdr:twoCellAnchor>
  <xdr:twoCellAnchor>
    <xdr:from>
      <xdr:col>10</xdr:col>
      <xdr:colOff>1835606</xdr:colOff>
      <xdr:row>9</xdr:row>
      <xdr:rowOff>1</xdr:rowOff>
    </xdr:from>
    <xdr:to>
      <xdr:col>11</xdr:col>
      <xdr:colOff>1270000</xdr:colOff>
      <xdr:row>13</xdr:row>
      <xdr:rowOff>149679</xdr:rowOff>
    </xdr:to>
    <xdr:sp macro="" textlink="">
      <xdr:nvSpPr>
        <xdr:cNvPr id="55" name="Cloud">
          <a:extLst>
            <a:ext uri="{FF2B5EF4-FFF2-40B4-BE49-F238E27FC236}">
              <a16:creationId xmlns:a16="http://schemas.microsoft.com/office/drawing/2014/main" id="{00000000-0008-0000-0300-000037000000}"/>
            </a:ext>
          </a:extLst>
        </xdr:cNvPr>
        <xdr:cNvSpPr>
          <a:spLocks noChangeAspect="1" noEditPoints="1" noChangeArrowheads="1"/>
        </xdr:cNvSpPr>
      </xdr:nvSpPr>
      <xdr:spPr bwMode="auto">
        <a:xfrm>
          <a:off x="17202606" y="1635126"/>
          <a:ext cx="1926769" cy="848178"/>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Motion: ADA walking to get stock for trolley x2</a:t>
          </a:r>
          <a:endParaRPr lang="en-GB" sz="1000">
            <a:solidFill>
              <a:schemeClr val="bg1"/>
            </a:solidFill>
          </a:endParaRPr>
        </a:p>
      </xdr:txBody>
    </xdr:sp>
    <xdr:clientData/>
  </xdr:twoCellAnchor>
  <xdr:twoCellAnchor>
    <xdr:from>
      <xdr:col>10</xdr:col>
      <xdr:colOff>1488756</xdr:colOff>
      <xdr:row>18</xdr:row>
      <xdr:rowOff>146505</xdr:rowOff>
    </xdr:from>
    <xdr:to>
      <xdr:col>11</xdr:col>
      <xdr:colOff>832196</xdr:colOff>
      <xdr:row>23</xdr:row>
      <xdr:rowOff>102055</xdr:rowOff>
    </xdr:to>
    <xdr:sp macro="" textlink="">
      <xdr:nvSpPr>
        <xdr:cNvPr id="56" name="Cloud">
          <a:extLst>
            <a:ext uri="{FF2B5EF4-FFF2-40B4-BE49-F238E27FC236}">
              <a16:creationId xmlns:a16="http://schemas.microsoft.com/office/drawing/2014/main" id="{00000000-0008-0000-0300-000038000000}"/>
            </a:ext>
          </a:extLst>
        </xdr:cNvPr>
        <xdr:cNvSpPr>
          <a:spLocks noChangeAspect="1" noEditPoints="1" noChangeArrowheads="1"/>
        </xdr:cNvSpPr>
      </xdr:nvSpPr>
      <xdr:spPr bwMode="auto">
        <a:xfrm>
          <a:off x="16855756" y="3353255"/>
          <a:ext cx="1835815" cy="82867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Motion: ADA walking to find gloves</a:t>
          </a:r>
          <a:endParaRPr lang="en-GB" sz="1000">
            <a:solidFill>
              <a:schemeClr val="bg1"/>
            </a:solidFill>
          </a:endParaRPr>
        </a:p>
      </xdr:txBody>
    </xdr:sp>
    <xdr:clientData/>
  </xdr:twoCellAnchor>
  <xdr:twoCellAnchor>
    <xdr:from>
      <xdr:col>13</xdr:col>
      <xdr:colOff>1610180</xdr:colOff>
      <xdr:row>16</xdr:row>
      <xdr:rowOff>22679</xdr:rowOff>
    </xdr:from>
    <xdr:to>
      <xdr:col>14</xdr:col>
      <xdr:colOff>1011465</xdr:colOff>
      <xdr:row>23</xdr:row>
      <xdr:rowOff>64778</xdr:rowOff>
    </xdr:to>
    <xdr:sp macro="" textlink="">
      <xdr:nvSpPr>
        <xdr:cNvPr id="57" name="Cloud">
          <a:extLst>
            <a:ext uri="{FF2B5EF4-FFF2-40B4-BE49-F238E27FC236}">
              <a16:creationId xmlns:a16="http://schemas.microsoft.com/office/drawing/2014/main" id="{00000000-0008-0000-0300-000039000000}"/>
            </a:ext>
          </a:extLst>
        </xdr:cNvPr>
        <xdr:cNvSpPr>
          <a:spLocks noChangeAspect="1" noEditPoints="1" noChangeArrowheads="1"/>
        </xdr:cNvSpPr>
      </xdr:nvSpPr>
      <xdr:spPr bwMode="auto">
        <a:xfrm>
          <a:off x="24356787" y="2970893"/>
          <a:ext cx="1646464" cy="131209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marL="0" indent="0" algn="ctr"/>
          <a:r>
            <a:rPr lang="en-GB" sz="1100">
              <a:effectLst/>
              <a:latin typeface="+mn-lt"/>
              <a:ea typeface="+mn-ea"/>
              <a:cs typeface="+mn-cs"/>
            </a:rPr>
            <a:t>Defect: Patients moved to SDEC without ECG signed </a:t>
          </a:r>
        </a:p>
      </xdr:txBody>
    </xdr:sp>
    <xdr:clientData/>
  </xdr:twoCellAnchor>
  <xdr:twoCellAnchor>
    <xdr:from>
      <xdr:col>13</xdr:col>
      <xdr:colOff>786947</xdr:colOff>
      <xdr:row>5</xdr:row>
      <xdr:rowOff>11339</xdr:rowOff>
    </xdr:from>
    <xdr:to>
      <xdr:col>14</xdr:col>
      <xdr:colOff>1149803</xdr:colOff>
      <xdr:row>11</xdr:row>
      <xdr:rowOff>72572</xdr:rowOff>
    </xdr:to>
    <xdr:sp macro="" textlink="">
      <xdr:nvSpPr>
        <xdr:cNvPr id="58" name="Cloud">
          <a:extLst>
            <a:ext uri="{FF2B5EF4-FFF2-40B4-BE49-F238E27FC236}">
              <a16:creationId xmlns:a16="http://schemas.microsoft.com/office/drawing/2014/main" id="{00000000-0008-0000-0300-00003A000000}"/>
            </a:ext>
          </a:extLst>
        </xdr:cNvPr>
        <xdr:cNvSpPr>
          <a:spLocks noChangeAspect="1" noEditPoints="1" noChangeArrowheads="1"/>
        </xdr:cNvSpPr>
      </xdr:nvSpPr>
      <xdr:spPr bwMode="auto">
        <a:xfrm>
          <a:off x="23533554" y="963839"/>
          <a:ext cx="2608035" cy="1149804"/>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Variation in whether patient is called for bloods/ECG before or after being RAFTed. </a:t>
          </a:r>
          <a:endParaRPr lang="en-GB" sz="1000">
            <a:solidFill>
              <a:schemeClr val="bg1"/>
            </a:solidFill>
          </a:endParaRPr>
        </a:p>
      </xdr:txBody>
    </xdr:sp>
    <xdr:clientData/>
  </xdr:twoCellAnchor>
  <xdr:twoCellAnchor>
    <xdr:from>
      <xdr:col>12</xdr:col>
      <xdr:colOff>560161</xdr:colOff>
      <xdr:row>11</xdr:row>
      <xdr:rowOff>13608</xdr:rowOff>
    </xdr:from>
    <xdr:to>
      <xdr:col>12</xdr:col>
      <xdr:colOff>2132191</xdr:colOff>
      <xdr:row>18</xdr:row>
      <xdr:rowOff>45358</xdr:rowOff>
    </xdr:to>
    <xdr:sp macro="" textlink="">
      <xdr:nvSpPr>
        <xdr:cNvPr id="59" name="Cloud">
          <a:extLst>
            <a:ext uri="{FF2B5EF4-FFF2-40B4-BE49-F238E27FC236}">
              <a16:creationId xmlns:a16="http://schemas.microsoft.com/office/drawing/2014/main" id="{00000000-0008-0000-0300-00003B000000}"/>
            </a:ext>
          </a:extLst>
        </xdr:cNvPr>
        <xdr:cNvSpPr>
          <a:spLocks noChangeAspect="1" noEditPoints="1" noChangeArrowheads="1"/>
        </xdr:cNvSpPr>
      </xdr:nvSpPr>
      <xdr:spPr bwMode="auto">
        <a:xfrm>
          <a:off x="20823465" y="2054679"/>
          <a:ext cx="1572030" cy="130175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ADA unable to find blood culture bottles (for Sepsis)</a:t>
          </a:r>
          <a:endParaRPr lang="en-GB" sz="1000">
            <a:solidFill>
              <a:schemeClr val="bg1"/>
            </a:solidFill>
          </a:endParaRPr>
        </a:p>
      </xdr:txBody>
    </xdr:sp>
    <xdr:clientData/>
  </xdr:twoCellAnchor>
  <xdr:twoCellAnchor>
    <xdr:from>
      <xdr:col>11</xdr:col>
      <xdr:colOff>1009196</xdr:colOff>
      <xdr:row>12</xdr:row>
      <xdr:rowOff>27667</xdr:rowOff>
    </xdr:from>
    <xdr:to>
      <xdr:col>12</xdr:col>
      <xdr:colOff>537481</xdr:colOff>
      <xdr:row>18</xdr:row>
      <xdr:rowOff>56696</xdr:rowOff>
    </xdr:to>
    <xdr:sp macro="" textlink="">
      <xdr:nvSpPr>
        <xdr:cNvPr id="60" name="Cloud">
          <a:extLst>
            <a:ext uri="{FF2B5EF4-FFF2-40B4-BE49-F238E27FC236}">
              <a16:creationId xmlns:a16="http://schemas.microsoft.com/office/drawing/2014/main" id="{00000000-0008-0000-0300-00003C000000}"/>
            </a:ext>
          </a:extLst>
        </xdr:cNvPr>
        <xdr:cNvSpPr>
          <a:spLocks noChangeAspect="1" noEditPoints="1" noChangeArrowheads="1"/>
        </xdr:cNvSpPr>
      </xdr:nvSpPr>
      <xdr:spPr bwMode="auto">
        <a:xfrm>
          <a:off x="18868571" y="2186667"/>
          <a:ext cx="1941285" cy="107677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Transportation: ADA walking to orange bin in RAFTing cubicle x2</a:t>
          </a:r>
        </a:p>
        <a:p>
          <a:pPr algn="ctr"/>
          <a:endParaRPr lang="en-GB" sz="1000">
            <a:solidFill>
              <a:schemeClr val="bg1"/>
            </a:solidFill>
          </a:endParaRPr>
        </a:p>
      </xdr:txBody>
    </xdr:sp>
    <xdr:clientData/>
  </xdr:twoCellAnchor>
  <xdr:twoCellAnchor>
    <xdr:from>
      <xdr:col>7</xdr:col>
      <xdr:colOff>284389</xdr:colOff>
      <xdr:row>16</xdr:row>
      <xdr:rowOff>30389</xdr:rowOff>
    </xdr:from>
    <xdr:to>
      <xdr:col>8</xdr:col>
      <xdr:colOff>1355058</xdr:colOff>
      <xdr:row>23</xdr:row>
      <xdr:rowOff>74839</xdr:rowOff>
    </xdr:to>
    <xdr:sp macro="" textlink="">
      <xdr:nvSpPr>
        <xdr:cNvPr id="61" name="Cloud">
          <a:extLst>
            <a:ext uri="{FF2B5EF4-FFF2-40B4-BE49-F238E27FC236}">
              <a16:creationId xmlns:a16="http://schemas.microsoft.com/office/drawing/2014/main" id="{00000000-0008-0000-0300-00003D000000}"/>
            </a:ext>
          </a:extLst>
        </xdr:cNvPr>
        <xdr:cNvSpPr>
          <a:spLocks noChangeAspect="1" noEditPoints="1" noChangeArrowheads="1"/>
        </xdr:cNvSpPr>
      </xdr:nvSpPr>
      <xdr:spPr bwMode="auto">
        <a:xfrm>
          <a:off x="10410371" y="2978603"/>
          <a:ext cx="1705669" cy="131445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Frequent interruptions to Doctor during RAFTing x12</a:t>
          </a:r>
          <a:endParaRPr lang="en-GB" sz="1000">
            <a:solidFill>
              <a:schemeClr val="bg1"/>
            </a:solidFill>
          </a:endParaRPr>
        </a:p>
      </xdr:txBody>
    </xdr:sp>
    <xdr:clientData/>
  </xdr:twoCellAnchor>
  <xdr:twoCellAnchor>
    <xdr:from>
      <xdr:col>10</xdr:col>
      <xdr:colOff>136072</xdr:colOff>
      <xdr:row>11</xdr:row>
      <xdr:rowOff>15877</xdr:rowOff>
    </xdr:from>
    <xdr:to>
      <xdr:col>10</xdr:col>
      <xdr:colOff>1628322</xdr:colOff>
      <xdr:row>15</xdr:row>
      <xdr:rowOff>127993</xdr:rowOff>
    </xdr:to>
    <xdr:sp macro="" textlink="">
      <xdr:nvSpPr>
        <xdr:cNvPr id="62" name="Cloud">
          <a:extLst>
            <a:ext uri="{FF2B5EF4-FFF2-40B4-BE49-F238E27FC236}">
              <a16:creationId xmlns:a16="http://schemas.microsoft.com/office/drawing/2014/main" id="{00000000-0008-0000-0300-00003E000000}"/>
            </a:ext>
          </a:extLst>
        </xdr:cNvPr>
        <xdr:cNvSpPr>
          <a:spLocks noChangeAspect="1" noEditPoints="1" noChangeArrowheads="1"/>
        </xdr:cNvSpPr>
      </xdr:nvSpPr>
      <xdr:spPr bwMode="auto">
        <a:xfrm>
          <a:off x="15500804" y="2056948"/>
          <a:ext cx="1492250" cy="837831"/>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Time: ECGs waiting to be signed x5</a:t>
          </a:r>
          <a:endParaRPr lang="en-GB" sz="1000">
            <a:solidFill>
              <a:schemeClr val="bg1"/>
            </a:solidFill>
          </a:endParaRPr>
        </a:p>
      </xdr:txBody>
    </xdr:sp>
    <xdr:clientData/>
  </xdr:twoCellAnchor>
  <xdr:twoCellAnchor>
    <xdr:from>
      <xdr:col>9</xdr:col>
      <xdr:colOff>1553481</xdr:colOff>
      <xdr:row>16</xdr:row>
      <xdr:rowOff>11340</xdr:rowOff>
    </xdr:from>
    <xdr:to>
      <xdr:col>10</xdr:col>
      <xdr:colOff>1415142</xdr:colOff>
      <xdr:row>23</xdr:row>
      <xdr:rowOff>77877</xdr:rowOff>
    </xdr:to>
    <xdr:sp macro="" textlink="">
      <xdr:nvSpPr>
        <xdr:cNvPr id="63" name="Cloud">
          <a:extLst>
            <a:ext uri="{FF2B5EF4-FFF2-40B4-BE49-F238E27FC236}">
              <a16:creationId xmlns:a16="http://schemas.microsoft.com/office/drawing/2014/main" id="{00000000-0008-0000-0300-00003F000000}"/>
            </a:ext>
          </a:extLst>
        </xdr:cNvPr>
        <xdr:cNvSpPr>
          <a:spLocks noChangeAspect="1" noEditPoints="1" noChangeArrowheads="1"/>
        </xdr:cNvSpPr>
      </xdr:nvSpPr>
      <xdr:spPr bwMode="auto">
        <a:xfrm>
          <a:off x="14763749" y="2959554"/>
          <a:ext cx="2016125" cy="1336537"/>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Repeat requests due to inconsistencies of Doctors printing forms for ADAs x3</a:t>
          </a:r>
          <a:endParaRPr lang="en-GB" sz="1000">
            <a:solidFill>
              <a:schemeClr val="bg1"/>
            </a:solidFill>
          </a:endParaRPr>
        </a:p>
      </xdr:txBody>
    </xdr:sp>
    <xdr:clientData/>
  </xdr:twoCellAnchor>
  <xdr:twoCellAnchor>
    <xdr:from>
      <xdr:col>10</xdr:col>
      <xdr:colOff>1489163</xdr:colOff>
      <xdr:row>13</xdr:row>
      <xdr:rowOff>18596</xdr:rowOff>
    </xdr:from>
    <xdr:to>
      <xdr:col>11</xdr:col>
      <xdr:colOff>925286</xdr:colOff>
      <xdr:row>18</xdr:row>
      <xdr:rowOff>167607</xdr:rowOff>
    </xdr:to>
    <xdr:sp macro="" textlink="">
      <xdr:nvSpPr>
        <xdr:cNvPr id="82944" name="Cloud">
          <a:extLst>
            <a:ext uri="{FF2B5EF4-FFF2-40B4-BE49-F238E27FC236}">
              <a16:creationId xmlns:a16="http://schemas.microsoft.com/office/drawing/2014/main" id="{00000000-0008-0000-0300-000000440100}"/>
            </a:ext>
          </a:extLst>
        </xdr:cNvPr>
        <xdr:cNvSpPr>
          <a:spLocks noChangeAspect="1" noEditPoints="1" noChangeArrowheads="1"/>
        </xdr:cNvSpPr>
      </xdr:nvSpPr>
      <xdr:spPr bwMode="auto">
        <a:xfrm>
          <a:off x="16853895" y="2422525"/>
          <a:ext cx="1919427" cy="1056153"/>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Processing: ADA re-doing tasks completed by PELC</a:t>
          </a:r>
          <a:endParaRPr lang="en-GB" sz="1000">
            <a:solidFill>
              <a:schemeClr val="bg1"/>
            </a:solidFill>
          </a:endParaRPr>
        </a:p>
      </xdr:txBody>
    </xdr:sp>
    <xdr:clientData/>
  </xdr:twoCellAnchor>
  <xdr:twoCellAnchor>
    <xdr:from>
      <xdr:col>5</xdr:col>
      <xdr:colOff>1143000</xdr:colOff>
      <xdr:row>3</xdr:row>
      <xdr:rowOff>174625</xdr:rowOff>
    </xdr:from>
    <xdr:to>
      <xdr:col>7</xdr:col>
      <xdr:colOff>174625</xdr:colOff>
      <xdr:row>10</xdr:row>
      <xdr:rowOff>95250</xdr:rowOff>
    </xdr:to>
    <xdr:sp macro="" textlink="">
      <xdr:nvSpPr>
        <xdr:cNvPr id="82989" name="Cloud">
          <a:extLst>
            <a:ext uri="{FF2B5EF4-FFF2-40B4-BE49-F238E27FC236}">
              <a16:creationId xmlns:a16="http://schemas.microsoft.com/office/drawing/2014/main" id="{00000000-0008-0000-0300-00002D440100}"/>
            </a:ext>
          </a:extLst>
        </xdr:cNvPr>
        <xdr:cNvSpPr>
          <a:spLocks noChangeAspect="1" noEditPoints="1" noChangeArrowheads="1"/>
        </xdr:cNvSpPr>
      </xdr:nvSpPr>
      <xdr:spPr bwMode="auto">
        <a:xfrm>
          <a:off x="8039100" y="736600"/>
          <a:ext cx="2289175" cy="120650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Inconsistencies with patient criteria for ECG and Cannula by Doctors x2</a:t>
          </a:r>
          <a:endParaRPr lang="en-GB" sz="1000">
            <a:solidFill>
              <a:schemeClr val="bg1"/>
            </a:solidFill>
          </a:endParaRPr>
        </a:p>
      </xdr:txBody>
    </xdr:sp>
    <xdr:clientData/>
  </xdr:twoCellAnchor>
  <xdr:twoCellAnchor>
    <xdr:from>
      <xdr:col>10</xdr:col>
      <xdr:colOff>628605</xdr:colOff>
      <xdr:row>4</xdr:row>
      <xdr:rowOff>4537</xdr:rowOff>
    </xdr:from>
    <xdr:to>
      <xdr:col>11</xdr:col>
      <xdr:colOff>86178</xdr:colOff>
      <xdr:row>10</xdr:row>
      <xdr:rowOff>145143</xdr:rowOff>
    </xdr:to>
    <xdr:sp macro="" textlink="">
      <xdr:nvSpPr>
        <xdr:cNvPr id="82990" name="Cloud">
          <a:extLst>
            <a:ext uri="{FF2B5EF4-FFF2-40B4-BE49-F238E27FC236}">
              <a16:creationId xmlns:a16="http://schemas.microsoft.com/office/drawing/2014/main" id="{00000000-0008-0000-0300-00002E440100}"/>
            </a:ext>
          </a:extLst>
        </xdr:cNvPr>
        <xdr:cNvSpPr>
          <a:spLocks noChangeAspect="1" noEditPoints="1" noChangeArrowheads="1"/>
        </xdr:cNvSpPr>
      </xdr:nvSpPr>
      <xdr:spPr bwMode="auto">
        <a:xfrm>
          <a:off x="15993337" y="775608"/>
          <a:ext cx="1940877" cy="1229178"/>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lumMod val="40000"/>
            <a:lumOff val="60000"/>
          </a:schemeClr>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ADAs taking bloods before patient has been RAFTed x4</a:t>
          </a:r>
          <a:endParaRPr lang="en-GB" sz="1000">
            <a:solidFill>
              <a:schemeClr val="bg1"/>
            </a:solidFill>
          </a:endParaRPr>
        </a:p>
      </xdr:txBody>
    </xdr:sp>
    <xdr:clientData/>
  </xdr:twoCellAnchor>
  <xdr:twoCellAnchor>
    <xdr:from>
      <xdr:col>9</xdr:col>
      <xdr:colOff>508000</xdr:colOff>
      <xdr:row>10</xdr:row>
      <xdr:rowOff>120196</xdr:rowOff>
    </xdr:from>
    <xdr:to>
      <xdr:col>10</xdr:col>
      <xdr:colOff>47625</xdr:colOff>
      <xdr:row>17</xdr:row>
      <xdr:rowOff>161932</xdr:rowOff>
    </xdr:to>
    <xdr:sp macro="" textlink="">
      <xdr:nvSpPr>
        <xdr:cNvPr id="82991" name="Cloud">
          <a:extLst>
            <a:ext uri="{FF2B5EF4-FFF2-40B4-BE49-F238E27FC236}">
              <a16:creationId xmlns:a16="http://schemas.microsoft.com/office/drawing/2014/main" id="{00000000-0008-0000-0300-00002F440100}"/>
            </a:ext>
          </a:extLst>
        </xdr:cNvPr>
        <xdr:cNvSpPr>
          <a:spLocks noChangeAspect="1" noEditPoints="1" noChangeArrowheads="1"/>
        </xdr:cNvSpPr>
      </xdr:nvSpPr>
      <xdr:spPr bwMode="auto">
        <a:xfrm>
          <a:off x="13718268" y="1979839"/>
          <a:ext cx="1694089" cy="1311736"/>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Defect: Doctor not clear on system/list status of each patient</a:t>
          </a:r>
          <a:r>
            <a:rPr lang="en-GB" sz="1100" baseline="0">
              <a:effectLst/>
              <a:latin typeface="+mn-lt"/>
              <a:ea typeface="+mn-ea"/>
              <a:cs typeface="+mn-cs"/>
            </a:rPr>
            <a:t> x2</a:t>
          </a:r>
          <a:endParaRPr lang="en-GB" sz="1000">
            <a:solidFill>
              <a:schemeClr val="bg1"/>
            </a:solidFill>
          </a:endParaRPr>
        </a:p>
      </xdr:txBody>
    </xdr:sp>
    <xdr:clientData/>
  </xdr:twoCellAnchor>
  <xdr:twoCellAnchor>
    <xdr:from>
      <xdr:col>8</xdr:col>
      <xdr:colOff>1442356</xdr:colOff>
      <xdr:row>16</xdr:row>
      <xdr:rowOff>113392</xdr:rowOff>
    </xdr:from>
    <xdr:to>
      <xdr:col>9</xdr:col>
      <xdr:colOff>990821</xdr:colOff>
      <xdr:row>23</xdr:row>
      <xdr:rowOff>113392</xdr:rowOff>
    </xdr:to>
    <xdr:sp macro="" textlink="">
      <xdr:nvSpPr>
        <xdr:cNvPr id="82992" name="Cloud">
          <a:extLst>
            <a:ext uri="{FF2B5EF4-FFF2-40B4-BE49-F238E27FC236}">
              <a16:creationId xmlns:a16="http://schemas.microsoft.com/office/drawing/2014/main" id="{00000000-0008-0000-0300-000030440100}"/>
            </a:ext>
          </a:extLst>
        </xdr:cNvPr>
        <xdr:cNvSpPr>
          <a:spLocks noChangeAspect="1" noEditPoints="1" noChangeArrowheads="1"/>
        </xdr:cNvSpPr>
      </xdr:nvSpPr>
      <xdr:spPr bwMode="auto">
        <a:xfrm>
          <a:off x="12203338" y="3061606"/>
          <a:ext cx="1997751" cy="127000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100">
              <a:effectLst/>
              <a:latin typeface="+mn-lt"/>
              <a:ea typeface="+mn-ea"/>
              <a:cs typeface="+mn-cs"/>
            </a:rPr>
            <a:t>Processing: Blood test results not checked before requesting 2</a:t>
          </a:r>
          <a:r>
            <a:rPr lang="en-GB" sz="1100" baseline="30000">
              <a:effectLst/>
              <a:latin typeface="+mn-lt"/>
              <a:ea typeface="+mn-ea"/>
              <a:cs typeface="+mn-cs"/>
            </a:rPr>
            <a:t>nd</a:t>
          </a:r>
          <a:r>
            <a:rPr lang="en-GB" sz="1100">
              <a:effectLst/>
              <a:latin typeface="+mn-lt"/>
              <a:ea typeface="+mn-ea"/>
              <a:cs typeface="+mn-cs"/>
            </a:rPr>
            <a:t> bleed</a:t>
          </a:r>
          <a:endParaRPr lang="en-GB" sz="1000">
            <a:solidFill>
              <a:schemeClr val="bg1"/>
            </a:solidFill>
          </a:endParaRPr>
        </a:p>
      </xdr:txBody>
    </xdr:sp>
    <xdr:clientData/>
  </xdr:twoCellAnchor>
  <mc:AlternateContent xmlns:mc="http://schemas.openxmlformats.org/markup-compatibility/2006">
    <mc:Choice xmlns:a14="http://schemas.microsoft.com/office/drawing/2010/main" Requires="a14">
      <xdr:twoCellAnchor>
        <xdr:from>
          <xdr:col>1</xdr:col>
          <xdr:colOff>1752600</xdr:colOff>
          <xdr:row>39</xdr:row>
          <xdr:rowOff>3143250</xdr:rowOff>
        </xdr:from>
        <xdr:to>
          <xdr:col>1</xdr:col>
          <xdr:colOff>2133600</xdr:colOff>
          <xdr:row>40</xdr:row>
          <xdr:rowOff>209550</xdr:rowOff>
        </xdr:to>
        <xdr:sp macro="" textlink="">
          <xdr:nvSpPr>
            <xdr:cNvPr id="5" name="Object 45" hidden="1">
              <a:extLst>
                <a:ext uri="{63B3BB69-23CF-44E3-9099-C40C66FF867C}">
                  <a14:compatExt spid="_x0000_s82989"/>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1708150</xdr:colOff>
          <xdr:row>40</xdr:row>
          <xdr:rowOff>0</xdr:rowOff>
        </xdr:from>
        <xdr:to>
          <xdr:col>3</xdr:col>
          <xdr:colOff>2089150</xdr:colOff>
          <xdr:row>40</xdr:row>
          <xdr:rowOff>241300</xdr:rowOff>
        </xdr:to>
        <xdr:sp macro="" textlink="">
          <xdr:nvSpPr>
            <xdr:cNvPr id="40" name="Object 47" hidden="1">
              <a:extLst>
                <a:ext uri="{63B3BB69-23CF-44E3-9099-C40C66FF867C}">
                  <a14:compatExt spid="_x0000_s82991"/>
                </a:ext>
                <a:ext uri="{FF2B5EF4-FFF2-40B4-BE49-F238E27FC236}">
                  <a16:creationId xmlns:a16="http://schemas.microsoft.com/office/drawing/2014/main" id="{00000000-0008-0000-0300-00002800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2019300</xdr:colOff>
          <xdr:row>26</xdr:row>
          <xdr:rowOff>69850</xdr:rowOff>
        </xdr:from>
        <xdr:to>
          <xdr:col>4</xdr:col>
          <xdr:colOff>2400300</xdr:colOff>
          <xdr:row>26</xdr:row>
          <xdr:rowOff>285750</xdr:rowOff>
        </xdr:to>
        <xdr:sp macro="" textlink="">
          <xdr:nvSpPr>
            <xdr:cNvPr id="82947" name="Object 48" hidden="1">
              <a:extLst>
                <a:ext uri="{63B3BB69-23CF-44E3-9099-C40C66FF867C}">
                  <a14:compatExt spid="_x0000_s82992"/>
                </a:ext>
                <a:ext uri="{FF2B5EF4-FFF2-40B4-BE49-F238E27FC236}">
                  <a16:creationId xmlns:a16="http://schemas.microsoft.com/office/drawing/2014/main" id="{00000000-0008-0000-0300-000003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2032000</xdr:colOff>
          <xdr:row>26</xdr:row>
          <xdr:rowOff>69850</xdr:rowOff>
        </xdr:from>
        <xdr:to>
          <xdr:col>4</xdr:col>
          <xdr:colOff>2413000</xdr:colOff>
          <xdr:row>26</xdr:row>
          <xdr:rowOff>285750</xdr:rowOff>
        </xdr:to>
        <xdr:sp macro="" textlink="">
          <xdr:nvSpPr>
            <xdr:cNvPr id="82993" name="Object 49" hidden="1">
              <a:extLst>
                <a:ext uri="{63B3BB69-23CF-44E3-9099-C40C66FF867C}">
                  <a14:compatExt spid="_x0000_s82993"/>
                </a:ext>
                <a:ext uri="{FF2B5EF4-FFF2-40B4-BE49-F238E27FC236}">
                  <a16:creationId xmlns:a16="http://schemas.microsoft.com/office/drawing/2014/main" id="{00000000-0008-0000-0300-000031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2051050</xdr:colOff>
          <xdr:row>25</xdr:row>
          <xdr:rowOff>3155950</xdr:rowOff>
        </xdr:from>
        <xdr:to>
          <xdr:col>6</xdr:col>
          <xdr:colOff>12700</xdr:colOff>
          <xdr:row>26</xdr:row>
          <xdr:rowOff>222250</xdr:rowOff>
        </xdr:to>
        <xdr:sp macro="" textlink="">
          <xdr:nvSpPr>
            <xdr:cNvPr id="82994" name="Object 50" hidden="1">
              <a:extLst>
                <a:ext uri="{63B3BB69-23CF-44E3-9099-C40C66FF867C}">
                  <a14:compatExt spid="_x0000_s82994"/>
                </a:ext>
                <a:ext uri="{FF2B5EF4-FFF2-40B4-BE49-F238E27FC236}">
                  <a16:creationId xmlns:a16="http://schemas.microsoft.com/office/drawing/2014/main" id="{00000000-0008-0000-0300-000032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2051050</xdr:colOff>
          <xdr:row>25</xdr:row>
          <xdr:rowOff>3155950</xdr:rowOff>
        </xdr:from>
        <xdr:to>
          <xdr:col>5</xdr:col>
          <xdr:colOff>12700</xdr:colOff>
          <xdr:row>26</xdr:row>
          <xdr:rowOff>222250</xdr:rowOff>
        </xdr:to>
        <xdr:sp macro="" textlink="">
          <xdr:nvSpPr>
            <xdr:cNvPr id="82995" name="Object 51" hidden="1">
              <a:extLst>
                <a:ext uri="{63B3BB69-23CF-44E3-9099-C40C66FF867C}">
                  <a14:compatExt spid="_x0000_s82995"/>
                </a:ext>
                <a:ext uri="{FF2B5EF4-FFF2-40B4-BE49-F238E27FC236}">
                  <a16:creationId xmlns:a16="http://schemas.microsoft.com/office/drawing/2014/main" id="{00000000-0008-0000-0300-000033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2051050</xdr:colOff>
          <xdr:row>25</xdr:row>
          <xdr:rowOff>3155950</xdr:rowOff>
        </xdr:from>
        <xdr:to>
          <xdr:col>5</xdr:col>
          <xdr:colOff>12700</xdr:colOff>
          <xdr:row>26</xdr:row>
          <xdr:rowOff>222250</xdr:rowOff>
        </xdr:to>
        <xdr:sp macro="" textlink="">
          <xdr:nvSpPr>
            <xdr:cNvPr id="82996" name="Object 52" hidden="1">
              <a:extLst>
                <a:ext uri="{63B3BB69-23CF-44E3-9099-C40C66FF867C}">
                  <a14:compatExt spid="_x0000_s82996"/>
                </a:ext>
                <a:ext uri="{FF2B5EF4-FFF2-40B4-BE49-F238E27FC236}">
                  <a16:creationId xmlns:a16="http://schemas.microsoft.com/office/drawing/2014/main" id="{00000000-0008-0000-0300-000034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4</xdr:col>
      <xdr:colOff>15875</xdr:colOff>
      <xdr:row>25</xdr:row>
      <xdr:rowOff>1714500</xdr:rowOff>
    </xdr:from>
    <xdr:to>
      <xdr:col>4</xdr:col>
      <xdr:colOff>650875</xdr:colOff>
      <xdr:row>25</xdr:row>
      <xdr:rowOff>1726408</xdr:rowOff>
    </xdr:to>
    <xdr:sp macro="" textlink="">
      <xdr:nvSpPr>
        <xdr:cNvPr id="82998" name="Line 2">
          <a:extLst>
            <a:ext uri="{FF2B5EF4-FFF2-40B4-BE49-F238E27FC236}">
              <a16:creationId xmlns:a16="http://schemas.microsoft.com/office/drawing/2014/main" id="{00000000-0008-0000-0300-000036440100}"/>
            </a:ext>
          </a:extLst>
        </xdr:cNvPr>
        <xdr:cNvSpPr>
          <a:spLocks noChangeShapeType="1"/>
        </xdr:cNvSpPr>
      </xdr:nvSpPr>
      <xdr:spPr bwMode="auto">
        <a:xfrm>
          <a:off x="6226175" y="12611100"/>
          <a:ext cx="635000" cy="11908"/>
        </a:xfrm>
        <a:prstGeom prst="line">
          <a:avLst/>
        </a:prstGeom>
        <a:noFill/>
        <a:ln w="38100">
          <a:solidFill>
            <a:srgbClr val="000000"/>
          </a:solidFill>
          <a:round/>
          <a:headEnd/>
          <a:tailEnd type="triangle" w="med" len="med"/>
        </a:ln>
      </xdr:spPr>
    </xdr:sp>
    <xdr:clientData/>
  </xdr:twoCellAnchor>
  <xdr:twoCellAnchor>
    <xdr:from>
      <xdr:col>4</xdr:col>
      <xdr:colOff>15875</xdr:colOff>
      <xdr:row>25</xdr:row>
      <xdr:rowOff>1349375</xdr:rowOff>
    </xdr:from>
    <xdr:to>
      <xdr:col>4</xdr:col>
      <xdr:colOff>620712</xdr:colOff>
      <xdr:row>25</xdr:row>
      <xdr:rowOff>1863725</xdr:rowOff>
    </xdr:to>
    <xdr:sp macro="" textlink="#REF!">
      <xdr:nvSpPr>
        <xdr:cNvPr id="82999" name="AutoShape 4">
          <a:extLst>
            <a:ext uri="{FF2B5EF4-FFF2-40B4-BE49-F238E27FC236}">
              <a16:creationId xmlns:a16="http://schemas.microsoft.com/office/drawing/2014/main" id="{00000000-0008-0000-0300-000037440100}"/>
            </a:ext>
          </a:extLst>
        </xdr:cNvPr>
        <xdr:cNvSpPr>
          <a:spLocks noChangeArrowheads="1"/>
        </xdr:cNvSpPr>
      </xdr:nvSpPr>
      <xdr:spPr bwMode="auto">
        <a:xfrm>
          <a:off x="6226175" y="12245975"/>
          <a:ext cx="604837" cy="514350"/>
        </a:xfrm>
        <a:prstGeom prst="flowChartExtract">
          <a:avLst/>
        </a:prstGeom>
        <a:solidFill>
          <a:srgbClr val="FFFFFF"/>
        </a:solidFill>
        <a:ln w="9525">
          <a:solidFill>
            <a:srgbClr val="000000"/>
          </a:solidFill>
          <a:miter lim="800000"/>
          <a:headEnd/>
          <a:tailEnd/>
        </a:ln>
      </xdr:spPr>
      <xdr:txBody>
        <a:bodyPr/>
        <a:lstStyle/>
        <a:p>
          <a:pPr algn="ctr"/>
          <a:fld id="{76A986B6-EFA6-49DC-BD32-1D9F816C1742}" type="TxLink">
            <a:rPr lang="en-US" sz="1100" b="0" i="0" u="none" strike="noStrike">
              <a:solidFill>
                <a:srgbClr val="000000"/>
              </a:solidFill>
              <a:latin typeface="Arial"/>
              <a:cs typeface="Arial"/>
            </a:rPr>
            <a:pPr algn="ctr"/>
            <a:t>0</a:t>
          </a:fld>
          <a:endParaRPr lang="en-GB"/>
        </a:p>
      </xdr:txBody>
    </xdr:sp>
    <xdr:clientData/>
  </xdr:twoCellAnchor>
  <mc:AlternateContent xmlns:mc="http://schemas.openxmlformats.org/markup-compatibility/2006">
    <mc:Choice xmlns:a14="http://schemas.microsoft.com/office/drawing/2010/main" Requires="a14">
      <xdr:twoCellAnchor>
        <xdr:from>
          <xdr:col>5</xdr:col>
          <xdr:colOff>1752600</xdr:colOff>
          <xdr:row>26</xdr:row>
          <xdr:rowOff>12700</xdr:rowOff>
        </xdr:from>
        <xdr:to>
          <xdr:col>5</xdr:col>
          <xdr:colOff>2133600</xdr:colOff>
          <xdr:row>26</xdr:row>
          <xdr:rowOff>228600</xdr:rowOff>
        </xdr:to>
        <xdr:sp macro="" textlink="">
          <xdr:nvSpPr>
            <xdr:cNvPr id="82997" name="Object 53" hidden="1">
              <a:extLst>
                <a:ext uri="{63B3BB69-23CF-44E3-9099-C40C66FF867C}">
                  <a14:compatExt spid="_x0000_s82997"/>
                </a:ext>
                <a:ext uri="{FF2B5EF4-FFF2-40B4-BE49-F238E27FC236}">
                  <a16:creationId xmlns:a16="http://schemas.microsoft.com/office/drawing/2014/main" id="{00000000-0008-0000-0300-000035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1752600</xdr:colOff>
          <xdr:row>40</xdr:row>
          <xdr:rowOff>12700</xdr:rowOff>
        </xdr:from>
        <xdr:to>
          <xdr:col>5</xdr:col>
          <xdr:colOff>2133600</xdr:colOff>
          <xdr:row>40</xdr:row>
          <xdr:rowOff>228600</xdr:rowOff>
        </xdr:to>
        <xdr:sp macro="" textlink="">
          <xdr:nvSpPr>
            <xdr:cNvPr id="82966" name="Object 54" hidden="1">
              <a:extLst>
                <a:ext uri="{63B3BB69-23CF-44E3-9099-C40C66FF867C}">
                  <a14:compatExt spid="_x0000_s82998"/>
                </a:ext>
                <a:ext uri="{FF2B5EF4-FFF2-40B4-BE49-F238E27FC236}">
                  <a16:creationId xmlns:a16="http://schemas.microsoft.com/office/drawing/2014/main" id="{00000000-0008-0000-0300-000016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1727200</xdr:colOff>
          <xdr:row>26</xdr:row>
          <xdr:rowOff>31750</xdr:rowOff>
        </xdr:from>
        <xdr:to>
          <xdr:col>3</xdr:col>
          <xdr:colOff>2095500</xdr:colOff>
          <xdr:row>26</xdr:row>
          <xdr:rowOff>247650</xdr:rowOff>
        </xdr:to>
        <xdr:sp macro="" textlink="">
          <xdr:nvSpPr>
            <xdr:cNvPr id="83000" name="Object 55" hidden="1">
              <a:extLst>
                <a:ext uri="{63B3BB69-23CF-44E3-9099-C40C66FF867C}">
                  <a14:compatExt spid="_x0000_s82999"/>
                </a:ext>
                <a:ext uri="{FF2B5EF4-FFF2-40B4-BE49-F238E27FC236}">
                  <a16:creationId xmlns:a16="http://schemas.microsoft.com/office/drawing/2014/main" id="{00000000-0008-0000-0300-000038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29</xdr:row>
          <xdr:rowOff>76200</xdr:rowOff>
        </xdr:from>
        <xdr:to>
          <xdr:col>23</xdr:col>
          <xdr:colOff>133350</xdr:colOff>
          <xdr:row>29</xdr:row>
          <xdr:rowOff>76200</xdr:rowOff>
        </xdr:to>
        <xdr:sp macro="" textlink="">
          <xdr:nvSpPr>
            <xdr:cNvPr id="83001" name="Object 56" hidden="1">
              <a:extLst>
                <a:ext uri="{63B3BB69-23CF-44E3-9099-C40C66FF867C}">
                  <a14:compatExt spid="_x0000_s83000"/>
                </a:ext>
                <a:ext uri="{FF2B5EF4-FFF2-40B4-BE49-F238E27FC236}">
                  <a16:creationId xmlns:a16="http://schemas.microsoft.com/office/drawing/2014/main" id="{00000000-0008-0000-0300-000039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29</xdr:row>
          <xdr:rowOff>76200</xdr:rowOff>
        </xdr:from>
        <xdr:to>
          <xdr:col>23</xdr:col>
          <xdr:colOff>133350</xdr:colOff>
          <xdr:row>29</xdr:row>
          <xdr:rowOff>76200</xdr:rowOff>
        </xdr:to>
        <xdr:sp macro="" textlink="">
          <xdr:nvSpPr>
            <xdr:cNvPr id="83002" name="Object 57" hidden="1">
              <a:extLst>
                <a:ext uri="{63B3BB69-23CF-44E3-9099-C40C66FF867C}">
                  <a14:compatExt spid="_x0000_s83001"/>
                </a:ext>
                <a:ext uri="{FF2B5EF4-FFF2-40B4-BE49-F238E27FC236}">
                  <a16:creationId xmlns:a16="http://schemas.microsoft.com/office/drawing/2014/main" id="{00000000-0008-0000-0300-00003A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29</xdr:row>
          <xdr:rowOff>76200</xdr:rowOff>
        </xdr:from>
        <xdr:to>
          <xdr:col>22</xdr:col>
          <xdr:colOff>31750</xdr:colOff>
          <xdr:row>29</xdr:row>
          <xdr:rowOff>76200</xdr:rowOff>
        </xdr:to>
        <xdr:sp macro="" textlink="">
          <xdr:nvSpPr>
            <xdr:cNvPr id="83003" name="Object 58" hidden="1">
              <a:extLst>
                <a:ext uri="{63B3BB69-23CF-44E3-9099-C40C66FF867C}">
                  <a14:compatExt spid="_x0000_s83002"/>
                </a:ext>
                <a:ext uri="{FF2B5EF4-FFF2-40B4-BE49-F238E27FC236}">
                  <a16:creationId xmlns:a16="http://schemas.microsoft.com/office/drawing/2014/main" id="{00000000-0008-0000-0300-00003B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29</xdr:row>
          <xdr:rowOff>76200</xdr:rowOff>
        </xdr:from>
        <xdr:to>
          <xdr:col>23</xdr:col>
          <xdr:colOff>31750</xdr:colOff>
          <xdr:row>29</xdr:row>
          <xdr:rowOff>76200</xdr:rowOff>
        </xdr:to>
        <xdr:sp macro="" textlink="">
          <xdr:nvSpPr>
            <xdr:cNvPr id="83004" name="Object 59" hidden="1">
              <a:extLst>
                <a:ext uri="{63B3BB69-23CF-44E3-9099-C40C66FF867C}">
                  <a14:compatExt spid="_x0000_s83003"/>
                </a:ext>
                <a:ext uri="{FF2B5EF4-FFF2-40B4-BE49-F238E27FC236}">
                  <a16:creationId xmlns:a16="http://schemas.microsoft.com/office/drawing/2014/main" id="{00000000-0008-0000-0300-00003C4401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13</xdr:col>
      <xdr:colOff>857250</xdr:colOff>
      <xdr:row>25</xdr:row>
      <xdr:rowOff>1317625</xdr:rowOff>
    </xdr:from>
    <xdr:to>
      <xdr:col>13</xdr:col>
      <xdr:colOff>1468437</xdr:colOff>
      <xdr:row>25</xdr:row>
      <xdr:rowOff>1831975</xdr:rowOff>
    </xdr:to>
    <xdr:sp macro="" textlink="#REF!">
      <xdr:nvSpPr>
        <xdr:cNvPr id="18" name="AutoShape 4">
          <a:extLst>
            <a:ext uri="{FF2B5EF4-FFF2-40B4-BE49-F238E27FC236}">
              <a16:creationId xmlns:a16="http://schemas.microsoft.com/office/drawing/2014/main" id="{00000000-0008-0000-0300-000012000000}"/>
            </a:ext>
          </a:extLst>
        </xdr:cNvPr>
        <xdr:cNvSpPr>
          <a:spLocks noChangeArrowheads="1"/>
        </xdr:cNvSpPr>
      </xdr:nvSpPr>
      <xdr:spPr bwMode="auto">
        <a:xfrm>
          <a:off x="23622000" y="5794375"/>
          <a:ext cx="611187" cy="514350"/>
        </a:xfrm>
        <a:prstGeom prst="flowChartExtract">
          <a:avLst/>
        </a:prstGeom>
        <a:solidFill>
          <a:sysClr val="window" lastClr="FFFFFF"/>
        </a:solidFill>
        <a:ln w="9525">
          <a:solidFill>
            <a:srgbClr val="000000"/>
          </a:solidFill>
          <a:miter lim="800000"/>
          <a:headEnd/>
          <a:tailEnd/>
        </a:ln>
      </xdr:spPr>
      <xdr:txBody>
        <a:bodyPr/>
        <a:lstStyle/>
        <a:p>
          <a:pPr algn="ctr"/>
          <a:fld id="{F2B2D08C-CF02-4699-B9E6-E837E79C34CE}" type="TxLink">
            <a:rPr lang="en-US" sz="1100" b="0" i="0" u="none" strike="noStrike">
              <a:solidFill>
                <a:srgbClr val="000000"/>
              </a:solidFill>
              <a:latin typeface="Arial"/>
              <a:cs typeface="Arial"/>
            </a:rPr>
            <a:pPr algn="ctr"/>
            <a:t>0</a:t>
          </a:fld>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1</xdr:row>
      <xdr:rowOff>76200</xdr:rowOff>
    </xdr:from>
    <xdr:to>
      <xdr:col>0</xdr:col>
      <xdr:colOff>902970</xdr:colOff>
      <xdr:row>4</xdr:row>
      <xdr:rowOff>151118</xdr:rowOff>
    </xdr:to>
    <xdr:pic>
      <xdr:nvPicPr>
        <xdr:cNvPr id="2" name="Picture 1" descr="imag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257175" y="266700"/>
          <a:ext cx="645795" cy="64641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233795</xdr:colOff>
      <xdr:row>0</xdr:row>
      <xdr:rowOff>147205</xdr:rowOff>
    </xdr:from>
    <xdr:to>
      <xdr:col>0</xdr:col>
      <xdr:colOff>879590</xdr:colOff>
      <xdr:row>1</xdr:row>
      <xdr:rowOff>262944</xdr:rowOff>
    </xdr:to>
    <xdr:pic>
      <xdr:nvPicPr>
        <xdr:cNvPr id="2" name="Picture 1" descr="imag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233795" y="147205"/>
          <a:ext cx="645795" cy="64641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161925</xdr:rowOff>
    </xdr:from>
    <xdr:to>
      <xdr:col>5</xdr:col>
      <xdr:colOff>356153</xdr:colOff>
      <xdr:row>3</xdr:row>
      <xdr:rowOff>19050</xdr:rowOff>
    </xdr:to>
    <xdr:sp macro="" textlink="">
      <xdr:nvSpPr>
        <xdr:cNvPr id="2" name="Rectangle: Rounded Corners 1">
          <a:extLst>
            <a:ext uri="{FF2B5EF4-FFF2-40B4-BE49-F238E27FC236}">
              <a16:creationId xmlns:a16="http://schemas.microsoft.com/office/drawing/2014/main" id="{00000000-0008-0000-0600-000002000000}"/>
            </a:ext>
          </a:extLst>
        </xdr:cNvPr>
        <xdr:cNvSpPr/>
      </xdr:nvSpPr>
      <xdr:spPr>
        <a:xfrm>
          <a:off x="695325" y="161925"/>
          <a:ext cx="3089828" cy="400050"/>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100">
              <a:latin typeface="Calibri" panose="020F0502020204030204" pitchFamily="34" charset="0"/>
              <a:cs typeface="Calibri" panose="020F0502020204030204" pitchFamily="34" charset="0"/>
            </a:rPr>
            <a:t>Did you receive good care today?</a:t>
          </a:r>
        </a:p>
      </xdr:txBody>
    </xdr:sp>
    <xdr:clientData/>
  </xdr:twoCellAnchor>
  <xdr:twoCellAnchor>
    <xdr:from>
      <xdr:col>9</xdr:col>
      <xdr:colOff>9525</xdr:colOff>
      <xdr:row>0</xdr:row>
      <xdr:rowOff>161925</xdr:rowOff>
    </xdr:from>
    <xdr:to>
      <xdr:col>13</xdr:col>
      <xdr:colOff>356153</xdr:colOff>
      <xdr:row>3</xdr:row>
      <xdr:rowOff>19050</xdr:rowOff>
    </xdr:to>
    <xdr:sp macro="" textlink="">
      <xdr:nvSpPr>
        <xdr:cNvPr id="3" name="Rectangle: Rounded Corners 2">
          <a:extLst>
            <a:ext uri="{FF2B5EF4-FFF2-40B4-BE49-F238E27FC236}">
              <a16:creationId xmlns:a16="http://schemas.microsoft.com/office/drawing/2014/main" id="{00000000-0008-0000-0600-000003000000}"/>
            </a:ext>
          </a:extLst>
        </xdr:cNvPr>
        <xdr:cNvSpPr/>
      </xdr:nvSpPr>
      <xdr:spPr>
        <a:xfrm>
          <a:off x="6181725" y="161925"/>
          <a:ext cx="3089828" cy="400050"/>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100">
              <a:latin typeface="Calibri" panose="020F0502020204030204" pitchFamily="34" charset="0"/>
              <a:cs typeface="Calibri" panose="020F0502020204030204" pitchFamily="34" charset="0"/>
            </a:rPr>
            <a:t>Was your plan communicated clearly?  </a:t>
          </a:r>
        </a:p>
      </xdr:txBody>
    </xdr:sp>
    <xdr:clientData/>
  </xdr:twoCellAnchor>
  <xdr:twoCellAnchor>
    <xdr:from>
      <xdr:col>16</xdr:col>
      <xdr:colOff>9525</xdr:colOff>
      <xdr:row>0</xdr:row>
      <xdr:rowOff>161925</xdr:rowOff>
    </xdr:from>
    <xdr:to>
      <xdr:col>20</xdr:col>
      <xdr:colOff>132521</xdr:colOff>
      <xdr:row>3</xdr:row>
      <xdr:rowOff>19050</xdr:rowOff>
    </xdr:to>
    <xdr:sp macro="" textlink="">
      <xdr:nvSpPr>
        <xdr:cNvPr id="4" name="Rectangle: Rounded Corners 3">
          <a:extLst>
            <a:ext uri="{FF2B5EF4-FFF2-40B4-BE49-F238E27FC236}">
              <a16:creationId xmlns:a16="http://schemas.microsoft.com/office/drawing/2014/main" id="{00000000-0008-0000-0600-000004000000}"/>
            </a:ext>
          </a:extLst>
        </xdr:cNvPr>
        <xdr:cNvSpPr/>
      </xdr:nvSpPr>
      <xdr:spPr>
        <a:xfrm>
          <a:off x="10982325" y="161925"/>
          <a:ext cx="2866196" cy="400050"/>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100">
              <a:latin typeface="Calibri" panose="020F0502020204030204" pitchFamily="34" charset="0"/>
              <a:cs typeface="Calibri" panose="020F0502020204030204" pitchFamily="34" charset="0"/>
            </a:rPr>
            <a:t>Decribe the the</a:t>
          </a:r>
          <a:r>
            <a:rPr lang="en-GB" sz="1100" baseline="0">
              <a:latin typeface="Calibri" panose="020F0502020204030204" pitchFamily="34" charset="0"/>
              <a:cs typeface="Calibri" panose="020F0502020204030204" pitchFamily="34" charset="0"/>
            </a:rPr>
            <a:t> process in one word</a:t>
          </a:r>
          <a:r>
            <a:rPr lang="en-GB" sz="1100">
              <a:latin typeface="Calibri" panose="020F0502020204030204" pitchFamily="34" charset="0"/>
              <a:cs typeface="Calibri" panose="020F0502020204030204" pitchFamily="34" charset="0"/>
            </a:rPr>
            <a:t> </a:t>
          </a:r>
        </a:p>
      </xdr:txBody>
    </xdr:sp>
    <xdr:clientData/>
  </xdr:twoCellAnchor>
  <xdr:twoCellAnchor>
    <xdr:from>
      <xdr:col>23</xdr:col>
      <xdr:colOff>9525</xdr:colOff>
      <xdr:row>0</xdr:row>
      <xdr:rowOff>161925</xdr:rowOff>
    </xdr:from>
    <xdr:to>
      <xdr:col>27</xdr:col>
      <xdr:colOff>132521</xdr:colOff>
      <xdr:row>3</xdr:row>
      <xdr:rowOff>19050</xdr:rowOff>
    </xdr:to>
    <xdr:sp macro="" textlink="">
      <xdr:nvSpPr>
        <xdr:cNvPr id="5" name="Rectangle: Rounded Corners 4">
          <a:extLst>
            <a:ext uri="{FF2B5EF4-FFF2-40B4-BE49-F238E27FC236}">
              <a16:creationId xmlns:a16="http://schemas.microsoft.com/office/drawing/2014/main" id="{00000000-0008-0000-0600-000005000000}"/>
            </a:ext>
          </a:extLst>
        </xdr:cNvPr>
        <xdr:cNvSpPr/>
      </xdr:nvSpPr>
      <xdr:spPr>
        <a:xfrm>
          <a:off x="15782925" y="161925"/>
          <a:ext cx="2866196" cy="400050"/>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100">
              <a:latin typeface="Calibri" panose="020F0502020204030204" pitchFamily="34" charset="0"/>
              <a:cs typeface="Calibri" panose="020F0502020204030204" pitchFamily="34" charset="0"/>
            </a:rPr>
            <a:t>What</a:t>
          </a:r>
          <a:r>
            <a:rPr lang="en-GB" sz="1100" baseline="0">
              <a:latin typeface="Calibri" panose="020F0502020204030204" pitchFamily="34" charset="0"/>
              <a:cs typeface="Calibri" panose="020F0502020204030204" pitchFamily="34" charset="0"/>
            </a:rPr>
            <a:t> would you change/improve</a:t>
          </a:r>
          <a:r>
            <a:rPr lang="en-GB" sz="1100">
              <a:latin typeface="Calibri" panose="020F0502020204030204" pitchFamily="34" charset="0"/>
              <a:cs typeface="Calibri" panose="020F0502020204030204" pitchFamily="34" charset="0"/>
            </a:rPr>
            <a:t>?  </a:t>
          </a:r>
        </a:p>
      </xdr:txBody>
    </xdr:sp>
    <xdr:clientData/>
  </xdr:twoCellAnchor>
  <xdr:twoCellAnchor editAs="oneCell">
    <xdr:from>
      <xdr:col>0</xdr:col>
      <xdr:colOff>207065</xdr:colOff>
      <xdr:row>1</xdr:row>
      <xdr:rowOff>41413</xdr:rowOff>
    </xdr:from>
    <xdr:to>
      <xdr:col>0</xdr:col>
      <xdr:colOff>852860</xdr:colOff>
      <xdr:row>4</xdr:row>
      <xdr:rowOff>91483</xdr:rowOff>
    </xdr:to>
    <xdr:pic>
      <xdr:nvPicPr>
        <xdr:cNvPr id="6" name="Picture 5" descr="image">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207065" y="223630"/>
          <a:ext cx="645795" cy="64641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222250</xdr:colOff>
      <xdr:row>0</xdr:row>
      <xdr:rowOff>15874</xdr:rowOff>
    </xdr:from>
    <xdr:to>
      <xdr:col>0</xdr:col>
      <xdr:colOff>868045</xdr:colOff>
      <xdr:row>1</xdr:row>
      <xdr:rowOff>153571</xdr:rowOff>
    </xdr:to>
    <xdr:pic>
      <xdr:nvPicPr>
        <xdr:cNvPr id="2" name="Picture 1" descr="imag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222250" y="214312"/>
          <a:ext cx="645795" cy="64641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6</xdr:col>
          <xdr:colOff>1212850</xdr:colOff>
          <xdr:row>1</xdr:row>
          <xdr:rowOff>88900</xdr:rowOff>
        </xdr:to>
        <xdr:sp macro="" textlink="">
          <xdr:nvSpPr>
            <xdr:cNvPr id="120833" name="Button 1" hidden="1">
              <a:extLst>
                <a:ext uri="{63B3BB69-23CF-44E3-9099-C40C66FF867C}">
                  <a14:compatExt spid="_x0000_s120833"/>
                </a:ext>
                <a:ext uri="{FF2B5EF4-FFF2-40B4-BE49-F238E27FC236}">
                  <a16:creationId xmlns:a16="http://schemas.microsoft.com/office/drawing/2014/main" id="{00000000-0008-0000-0800-000001D8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twoCellAnchor editAs="oneCell">
    <xdr:from>
      <xdr:col>0</xdr:col>
      <xdr:colOff>0</xdr:colOff>
      <xdr:row>0</xdr:row>
      <xdr:rowOff>0</xdr:rowOff>
    </xdr:from>
    <xdr:to>
      <xdr:col>0</xdr:col>
      <xdr:colOff>645795</xdr:colOff>
      <xdr:row>2</xdr:row>
      <xdr:rowOff>126342</xdr:rowOff>
    </xdr:to>
    <xdr:pic>
      <xdr:nvPicPr>
        <xdr:cNvPr id="2" name="Picture 1" descr="imag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0" y="0"/>
          <a:ext cx="645795" cy="65974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6</xdr:col>
          <xdr:colOff>0</xdr:colOff>
          <xdr:row>1</xdr:row>
          <xdr:rowOff>88900</xdr:rowOff>
        </xdr:to>
        <xdr:sp macro="" textlink="">
          <xdr:nvSpPr>
            <xdr:cNvPr id="141313" name="Button 1" hidden="1">
              <a:extLst>
                <a:ext uri="{63B3BB69-23CF-44E3-9099-C40C66FF867C}">
                  <a14:compatExt spid="_x0000_s141313"/>
                </a:ext>
                <a:ext uri="{FF2B5EF4-FFF2-40B4-BE49-F238E27FC236}">
                  <a16:creationId xmlns:a16="http://schemas.microsoft.com/office/drawing/2014/main" id="{00000000-0008-0000-0900-0000012802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twoCellAnchor editAs="oneCell">
    <xdr:from>
      <xdr:col>0</xdr:col>
      <xdr:colOff>0</xdr:colOff>
      <xdr:row>0</xdr:row>
      <xdr:rowOff>0</xdr:rowOff>
    </xdr:from>
    <xdr:to>
      <xdr:col>0</xdr:col>
      <xdr:colOff>645795</xdr:colOff>
      <xdr:row>2</xdr:row>
      <xdr:rowOff>126342</xdr:rowOff>
    </xdr:to>
    <xdr:pic>
      <xdr:nvPicPr>
        <xdr:cNvPr id="2" name="Picture 1" descr="imag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0" y="0"/>
          <a:ext cx="645795" cy="659742"/>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5</xdr:col>
          <xdr:colOff>1212850</xdr:colOff>
          <xdr:row>1</xdr:row>
          <xdr:rowOff>88900</xdr:rowOff>
        </xdr:to>
        <xdr:sp macro="" textlink="">
          <xdr:nvSpPr>
            <xdr:cNvPr id="142337" name="Button 1" hidden="1">
              <a:extLst>
                <a:ext uri="{63B3BB69-23CF-44E3-9099-C40C66FF867C}">
                  <a14:compatExt spid="_x0000_s142337"/>
                </a:ext>
                <a:ext uri="{FF2B5EF4-FFF2-40B4-BE49-F238E27FC236}">
                  <a16:creationId xmlns:a16="http://schemas.microsoft.com/office/drawing/2014/main" id="{00000000-0008-0000-0A00-0000012C02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twoCellAnchor editAs="oneCell">
    <xdr:from>
      <xdr:col>0</xdr:col>
      <xdr:colOff>0</xdr:colOff>
      <xdr:row>0</xdr:row>
      <xdr:rowOff>0</xdr:rowOff>
    </xdr:from>
    <xdr:to>
      <xdr:col>0</xdr:col>
      <xdr:colOff>645795</xdr:colOff>
      <xdr:row>2</xdr:row>
      <xdr:rowOff>126342</xdr:rowOff>
    </xdr:to>
    <xdr:pic>
      <xdr:nvPicPr>
        <xdr:cNvPr id="2" name="Picture 1" descr="imag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0" y="0"/>
          <a:ext cx="645795" cy="659742"/>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6</xdr:col>
          <xdr:colOff>1212850</xdr:colOff>
          <xdr:row>1</xdr:row>
          <xdr:rowOff>88900</xdr:rowOff>
        </xdr:to>
        <xdr:sp macro="" textlink="">
          <xdr:nvSpPr>
            <xdr:cNvPr id="117761" name="Button 1" hidden="1">
              <a:extLst>
                <a:ext uri="{63B3BB69-23CF-44E3-9099-C40C66FF867C}">
                  <a14:compatExt spid="_x0000_s117761"/>
                </a:ext>
                <a:ext uri="{FF2B5EF4-FFF2-40B4-BE49-F238E27FC236}">
                  <a16:creationId xmlns:a16="http://schemas.microsoft.com/office/drawing/2014/main" id="{00000000-0008-0000-0B00-000001CC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twoCellAnchor editAs="oneCell">
    <xdr:from>
      <xdr:col>0</xdr:col>
      <xdr:colOff>0</xdr:colOff>
      <xdr:row>0</xdr:row>
      <xdr:rowOff>0</xdr:rowOff>
    </xdr:from>
    <xdr:to>
      <xdr:col>0</xdr:col>
      <xdr:colOff>645795</xdr:colOff>
      <xdr:row>2</xdr:row>
      <xdr:rowOff>126342</xdr:rowOff>
    </xdr:to>
    <xdr:pic>
      <xdr:nvPicPr>
        <xdr:cNvPr id="2" name="Picture 1" descr="imag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0" y="0"/>
          <a:ext cx="645795" cy="659742"/>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6</xdr:col>
          <xdr:colOff>1212850</xdr:colOff>
          <xdr:row>1</xdr:row>
          <xdr:rowOff>88900</xdr:rowOff>
        </xdr:to>
        <xdr:sp macro="" textlink="">
          <xdr:nvSpPr>
            <xdr:cNvPr id="46081" name="Button 1" hidden="1">
              <a:extLst>
                <a:ext uri="{63B3BB69-23CF-44E3-9099-C40C66FF867C}">
                  <a14:compatExt spid="_x0000_s46081"/>
                </a:ext>
                <a:ext uri="{FF2B5EF4-FFF2-40B4-BE49-F238E27FC236}">
                  <a16:creationId xmlns:a16="http://schemas.microsoft.com/office/drawing/2014/main" id="{00000000-0008-0000-0C00-000001B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twoCellAnchor editAs="oneCell">
    <xdr:from>
      <xdr:col>0</xdr:col>
      <xdr:colOff>0</xdr:colOff>
      <xdr:row>0</xdr:row>
      <xdr:rowOff>0</xdr:rowOff>
    </xdr:from>
    <xdr:to>
      <xdr:col>0</xdr:col>
      <xdr:colOff>645795</xdr:colOff>
      <xdr:row>2</xdr:row>
      <xdr:rowOff>126342</xdr:rowOff>
    </xdr:to>
    <xdr:pic>
      <xdr:nvPicPr>
        <xdr:cNvPr id="3" name="Picture 2" descr="image">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0" y="0"/>
          <a:ext cx="645795" cy="65702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6</xdr:col>
          <xdr:colOff>0</xdr:colOff>
          <xdr:row>1</xdr:row>
          <xdr:rowOff>88900</xdr:rowOff>
        </xdr:to>
        <xdr:sp macro="" textlink="">
          <xdr:nvSpPr>
            <xdr:cNvPr id="161793" name="Button 1" hidden="1">
              <a:extLst>
                <a:ext uri="{63B3BB69-23CF-44E3-9099-C40C66FF867C}">
                  <a14:compatExt spid="_x0000_s161793"/>
                </a:ext>
                <a:ext uri="{FF2B5EF4-FFF2-40B4-BE49-F238E27FC236}">
                  <a16:creationId xmlns:a16="http://schemas.microsoft.com/office/drawing/2014/main" id="{00000000-0008-0000-0D00-0000017802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twoCellAnchor editAs="oneCell">
    <xdr:from>
      <xdr:col>0</xdr:col>
      <xdr:colOff>0</xdr:colOff>
      <xdr:row>0</xdr:row>
      <xdr:rowOff>0</xdr:rowOff>
    </xdr:from>
    <xdr:to>
      <xdr:col>0</xdr:col>
      <xdr:colOff>645795</xdr:colOff>
      <xdr:row>2</xdr:row>
      <xdr:rowOff>126342</xdr:rowOff>
    </xdr:to>
    <xdr:pic>
      <xdr:nvPicPr>
        <xdr:cNvPr id="2" name="Picture 1" descr="imag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0" y="0"/>
          <a:ext cx="645795" cy="659742"/>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5</xdr:col>
          <xdr:colOff>1212850</xdr:colOff>
          <xdr:row>1</xdr:row>
          <xdr:rowOff>88900</xdr:rowOff>
        </xdr:to>
        <xdr:sp macro="" textlink="">
          <xdr:nvSpPr>
            <xdr:cNvPr id="162817" name="Button 1" hidden="1">
              <a:extLst>
                <a:ext uri="{63B3BB69-23CF-44E3-9099-C40C66FF867C}">
                  <a14:compatExt spid="_x0000_s162817"/>
                </a:ext>
                <a:ext uri="{FF2B5EF4-FFF2-40B4-BE49-F238E27FC236}">
                  <a16:creationId xmlns:a16="http://schemas.microsoft.com/office/drawing/2014/main" id="{00000000-0008-0000-0E00-0000017C02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twoCellAnchor editAs="oneCell">
    <xdr:from>
      <xdr:col>0</xdr:col>
      <xdr:colOff>0</xdr:colOff>
      <xdr:row>0</xdr:row>
      <xdr:rowOff>0</xdr:rowOff>
    </xdr:from>
    <xdr:to>
      <xdr:col>0</xdr:col>
      <xdr:colOff>645795</xdr:colOff>
      <xdr:row>2</xdr:row>
      <xdr:rowOff>126342</xdr:rowOff>
    </xdr:to>
    <xdr:pic>
      <xdr:nvPicPr>
        <xdr:cNvPr id="2" name="Picture 1" descr="imag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0" y="0"/>
          <a:ext cx="645795" cy="659742"/>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6</xdr:col>
          <xdr:colOff>1212850</xdr:colOff>
          <xdr:row>1</xdr:row>
          <xdr:rowOff>88900</xdr:rowOff>
        </xdr:to>
        <xdr:sp macro="" textlink="">
          <xdr:nvSpPr>
            <xdr:cNvPr id="48129" name="Button 1" hidden="1">
              <a:extLst>
                <a:ext uri="{63B3BB69-23CF-44E3-9099-C40C66FF867C}">
                  <a14:compatExt spid="_x0000_s48129"/>
                </a:ext>
                <a:ext uri="{FF2B5EF4-FFF2-40B4-BE49-F238E27FC236}">
                  <a16:creationId xmlns:a16="http://schemas.microsoft.com/office/drawing/2014/main" id="{00000000-0008-0000-0F00-000001B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twoCellAnchor editAs="oneCell">
    <xdr:from>
      <xdr:col>0</xdr:col>
      <xdr:colOff>0</xdr:colOff>
      <xdr:row>0</xdr:row>
      <xdr:rowOff>0</xdr:rowOff>
    </xdr:from>
    <xdr:to>
      <xdr:col>0</xdr:col>
      <xdr:colOff>645795</xdr:colOff>
      <xdr:row>2</xdr:row>
      <xdr:rowOff>126342</xdr:rowOff>
    </xdr:to>
    <xdr:pic>
      <xdr:nvPicPr>
        <xdr:cNvPr id="2" name="Picture 1" descr="imag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0" y="0"/>
          <a:ext cx="645795" cy="65702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6</xdr:col>
          <xdr:colOff>1212850</xdr:colOff>
          <xdr:row>1</xdr:row>
          <xdr:rowOff>88900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1000-000001B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twoCellAnchor editAs="oneCell">
    <xdr:from>
      <xdr:col>0</xdr:col>
      <xdr:colOff>0</xdr:colOff>
      <xdr:row>0</xdr:row>
      <xdr:rowOff>0</xdr:rowOff>
    </xdr:from>
    <xdr:to>
      <xdr:col>0</xdr:col>
      <xdr:colOff>645795</xdr:colOff>
      <xdr:row>2</xdr:row>
      <xdr:rowOff>126342</xdr:rowOff>
    </xdr:to>
    <xdr:pic>
      <xdr:nvPicPr>
        <xdr:cNvPr id="2" name="Picture 1" descr="imag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0" y="0"/>
          <a:ext cx="645795" cy="657021"/>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6</xdr:col>
          <xdr:colOff>1212850</xdr:colOff>
          <xdr:row>1</xdr:row>
          <xdr:rowOff>88900</xdr:rowOff>
        </xdr:to>
        <xdr:sp macro="" textlink="">
          <xdr:nvSpPr>
            <xdr:cNvPr id="49153" name="Button 1" hidden="1">
              <a:extLst>
                <a:ext uri="{63B3BB69-23CF-44E3-9099-C40C66FF867C}">
                  <a14:compatExt spid="_x0000_s49153"/>
                </a:ext>
                <a:ext uri="{FF2B5EF4-FFF2-40B4-BE49-F238E27FC236}">
                  <a16:creationId xmlns:a16="http://schemas.microsoft.com/office/drawing/2014/main" id="{00000000-0008-0000-1100-000001C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twoCellAnchor editAs="oneCell">
    <xdr:from>
      <xdr:col>0</xdr:col>
      <xdr:colOff>0</xdr:colOff>
      <xdr:row>0</xdr:row>
      <xdr:rowOff>0</xdr:rowOff>
    </xdr:from>
    <xdr:to>
      <xdr:col>0</xdr:col>
      <xdr:colOff>645795</xdr:colOff>
      <xdr:row>2</xdr:row>
      <xdr:rowOff>126342</xdr:rowOff>
    </xdr:to>
    <xdr:pic>
      <xdr:nvPicPr>
        <xdr:cNvPr id="2" name="Picture 1" descr="imag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0" y="0"/>
          <a:ext cx="645795" cy="65702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218516</xdr:colOff>
      <xdr:row>1</xdr:row>
      <xdr:rowOff>44823</xdr:rowOff>
    </xdr:from>
    <xdr:to>
      <xdr:col>0</xdr:col>
      <xdr:colOff>864311</xdr:colOff>
      <xdr:row>3</xdr:row>
      <xdr:rowOff>196832</xdr:rowOff>
    </xdr:to>
    <xdr:pic>
      <xdr:nvPicPr>
        <xdr:cNvPr id="2" name="Picture 1" descr="imag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218516" y="246529"/>
          <a:ext cx="645795" cy="650671"/>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X Danielle (RF4) BHR Hospitals" refreshedDate="45237.786497569447" createdVersion="8" refreshedVersion="8" minRefreshableVersion="3" recordCount="28" xr:uid="{E195A68D-2B60-4DF0-BF48-BF9BEA4F7F9B}">
  <cacheSource type="worksheet">
    <worksheetSource ref="B1:L1048576" sheet="Patient Feedback Survey Data"/>
  </cacheSource>
  <cacheFields count="11">
    <cacheField name="No" numFmtId="0">
      <sharedItems containsString="0" containsBlank="1" containsNumber="1" containsInteger="1" minValue="1" maxValue="21"/>
    </cacheField>
    <cacheField name="Date" numFmtId="0">
      <sharedItems containsDate="1" containsBlank="1" containsMixedTypes="1" minDate="2023-09-13T00:00:00" maxDate="2023-10-30T00:00:00"/>
    </cacheField>
    <cacheField name="Patient" numFmtId="0">
      <sharedItems containsBlank="1"/>
    </cacheField>
    <cacheField name="Q1: Did you receive good care today? _x000a_If no, specify the reason why." numFmtId="0">
      <sharedItems containsBlank="1" count="3">
        <m/>
        <s v="Yes"/>
        <s v="No"/>
      </sharedItems>
    </cacheField>
    <cacheField name="Why? " numFmtId="0">
      <sharedItems containsNonDate="0" containsString="0" containsBlank="1"/>
    </cacheField>
    <cacheField name="Q2: Have you been clearly communicated what your plan was? " numFmtId="0">
      <sharedItems containsBlank="1"/>
    </cacheField>
    <cacheField name="Q2: Have you been clearly communicated what your plan was?  (One Word)" numFmtId="0">
      <sharedItems containsBlank="1" count="3">
        <m/>
        <s v="Yes"/>
        <s v="No"/>
      </sharedItems>
    </cacheField>
    <cacheField name="Q3: If you could describe this process  in a word, what would you choose? " numFmtId="0">
      <sharedItems containsBlank="1"/>
    </cacheField>
    <cacheField name="Q3: If you could describe this process  in a word, what would you choose? Themed" numFmtId="0">
      <sharedItems containsBlank="1" count="3">
        <m/>
        <s v="Good"/>
        <s v="Poor"/>
      </sharedItems>
    </cacheField>
    <cacheField name="Q4: If you could change anything, what would you change? " numFmtId="0">
      <sharedItems containsBlank="1"/>
    </cacheField>
    <cacheField name="Q4: If you could change anything, what would you change? Themed" numFmtId="0">
      <sharedItems containsBlank="1" count="7">
        <s v="Nothing"/>
        <s v="Signage"/>
        <s v="Space"/>
        <s v="Process Speed"/>
        <s v="Staff Experience"/>
        <s v="Lack of Refreshments"/>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X Danielle (RF4) BHR Hospitals" refreshedDate="45237.78649791667" createdVersion="8" refreshedVersion="8" minRefreshableVersion="3" recordCount="50" xr:uid="{0560C74F-2594-4F0B-A751-C5F5769ACB17}">
  <cacheSource type="worksheet">
    <worksheetSource ref="B1:N1048576" sheet="Staff Feedback Survey Data"/>
  </cacheSource>
  <cacheFields count="13">
    <cacheField name="No" numFmtId="0">
      <sharedItems containsBlank="1" containsMixedTypes="1" containsNumber="1" containsInteger="1" minValue="1" maxValue="15"/>
    </cacheField>
    <cacheField name="Date" numFmtId="0">
      <sharedItems containsNonDate="0" containsDate="1" containsString="0" containsBlank="1" minDate="2023-10-01T00:00:00" maxDate="2023-10-03T00:00:00"/>
    </cacheField>
    <cacheField name="Role" numFmtId="0">
      <sharedItems containsBlank="1" count="13">
        <s v="ADA"/>
        <s v="Doctor"/>
        <s v="Student Nurse"/>
        <s v="Nurse In Charge"/>
        <s v="LAS"/>
        <s v="Reception"/>
        <s v="Nurse"/>
        <s v="No 5 Q1 - Split Out"/>
        <s v="No 7 Q1 - Split Out"/>
        <s v="No 14 Q1 - Split Out"/>
        <s v="No 7 Q4 - Split Out"/>
        <s v="No 16 Q4 - Split Out"/>
        <m/>
      </sharedItems>
    </cacheField>
    <cacheField name="Q1: How would you rate the current process from 1 - 5?" numFmtId="0">
      <sharedItems containsString="0" containsBlank="1" containsNumber="1" containsInteger="1" minValue="2" maxValue="5" count="5">
        <n v="3"/>
        <n v="4"/>
        <n v="2"/>
        <n v="5"/>
        <m/>
      </sharedItems>
    </cacheField>
    <cacheField name="Why? " numFmtId="0">
      <sharedItems containsBlank="1" longText="1"/>
    </cacheField>
    <cacheField name="Q1: How would you rate the current process from 1 - 5 Themed" numFmtId="0">
      <sharedItems containsBlank="1" count="8">
        <s v="Communication"/>
        <s v="Process"/>
        <s v="Process IT "/>
        <s v="Volume of Patients"/>
        <s v="Staffing"/>
        <s v="Good"/>
        <s v="Space"/>
        <m/>
      </sharedItems>
    </cacheField>
    <cacheField name="Q2: Have you been clearly communicated what you should be doing? " numFmtId="0">
      <sharedItems containsBlank="1"/>
    </cacheField>
    <cacheField name="Comments" numFmtId="0">
      <sharedItems containsBlank="1"/>
    </cacheField>
    <cacheField name="Q2: Have you been clearly communicated what you should be doing? Themed" numFmtId="0">
      <sharedItems containsBlank="1" count="3">
        <s v="Good Communication "/>
        <s v="Communication Needs Improving"/>
        <m/>
      </sharedItems>
    </cacheField>
    <cacheField name="Q3: If you could describe this process  in a word, what would you choose? " numFmtId="0">
      <sharedItems containsBlank="1"/>
    </cacheField>
    <cacheField name="Q3: If you could describe this process  in a word, what would you choose? Themed" numFmtId="0">
      <sharedItems containsBlank="1" count="3">
        <s v="Poor"/>
        <s v="Good"/>
        <m/>
      </sharedItems>
    </cacheField>
    <cacheField name="Q4: If you could change anything, what would you change? " numFmtId="0">
      <sharedItems containsBlank="1"/>
    </cacheField>
    <cacheField name="Q4: If you could change anything, what would you change? Themed" numFmtId="0">
      <sharedItems containsBlank="1" count="6">
        <s v="Layout"/>
        <s v="Process"/>
        <s v="IT Systems"/>
        <s v="Staffing"/>
        <s v="Spac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n v="1"/>
    <d v="2023-09-13T00:00:00"/>
    <s v="During Rafting "/>
    <x v="0"/>
    <m/>
    <m/>
    <x v="0"/>
    <m/>
    <x v="0"/>
    <s v="PELC as first step worked well - felt attended to as obs taken and decision made where we should go."/>
    <x v="0"/>
  </r>
  <r>
    <n v="2"/>
    <d v="2023-09-13T00:00:00"/>
    <s v="During Rafting "/>
    <x v="0"/>
    <m/>
    <m/>
    <x v="0"/>
    <m/>
    <x v="0"/>
    <s v="Signage not good if first time attendee - natural to go into A&amp;E door, won't know to go to PELC first. "/>
    <x v="1"/>
  </r>
  <r>
    <n v="3"/>
    <d v="2023-09-13T00:00:00"/>
    <s v="During Rafting "/>
    <x v="0"/>
    <m/>
    <m/>
    <x v="0"/>
    <m/>
    <x v="0"/>
    <s v="RAFT signs not clear when arriving at RAFT Reception - not sure where to go."/>
    <x v="1"/>
  </r>
  <r>
    <n v="4"/>
    <d v="2023-09-13T00:00:00"/>
    <s v="During Rafting "/>
    <x v="0"/>
    <m/>
    <m/>
    <x v="0"/>
    <m/>
    <x v="0"/>
    <s v="Design of Department does not appear to have enough space for number of patients or staff to work effectively."/>
    <x v="2"/>
  </r>
  <r>
    <n v="5"/>
    <d v="2023-09-13T00:00:00"/>
    <s v="During Rafting "/>
    <x v="0"/>
    <m/>
    <m/>
    <x v="0"/>
    <m/>
    <x v="0"/>
    <s v="What does RAFT and SDEC stand for? Could signs include this for patients? "/>
    <x v="1"/>
  </r>
  <r>
    <n v="6"/>
    <d v="2023-09-13T00:00:00"/>
    <s v="During Rafting "/>
    <x v="0"/>
    <m/>
    <m/>
    <x v="0"/>
    <m/>
    <x v="0"/>
    <s v="Ambulances seem to have to wait long to leave."/>
    <x v="3"/>
  </r>
  <r>
    <n v="7"/>
    <d v="2023-09-29T00:00:00"/>
    <s v="After Rafting"/>
    <x v="1"/>
    <m/>
    <s v="Yes"/>
    <x v="1"/>
    <s v="Excellent"/>
    <x v="1"/>
    <s v="Nothing"/>
    <x v="0"/>
  </r>
  <r>
    <n v="8"/>
    <d v="2023-09-29T00:00:00"/>
    <s v="After Rafting"/>
    <x v="1"/>
    <m/>
    <s v="Yes"/>
    <x v="1"/>
    <s v="Brilliant"/>
    <x v="1"/>
    <s v="Nothing"/>
    <x v="0"/>
  </r>
  <r>
    <n v="9"/>
    <d v="2023-09-29T00:00:00"/>
    <s v="After Rafting"/>
    <x v="1"/>
    <m/>
    <s v="Yes"/>
    <x v="1"/>
    <s v="Good"/>
    <x v="1"/>
    <s v="Nothing"/>
    <x v="0"/>
  </r>
  <r>
    <n v="10"/>
    <s v="29/9/02023"/>
    <s v="After Rafting"/>
    <x v="1"/>
    <m/>
    <s v="Yes"/>
    <x v="1"/>
    <s v="Excellent"/>
    <x v="1"/>
    <s v="PELC queuing prioritisation."/>
    <x v="3"/>
  </r>
  <r>
    <n v="11"/>
    <d v="2023-10-29T00:00:00"/>
    <s v="After Rafting"/>
    <x v="1"/>
    <m/>
    <s v="No"/>
    <x v="2"/>
    <s v="Good"/>
    <x v="1"/>
    <s v="Nothing"/>
    <x v="0"/>
  </r>
  <r>
    <n v="12"/>
    <d v="2023-10-02T00:00:00"/>
    <s v="After Rafting"/>
    <x v="1"/>
    <m/>
    <s v="Yes"/>
    <x v="1"/>
    <s v="Spot On"/>
    <x v="1"/>
    <s v="Nothing"/>
    <x v="0"/>
  </r>
  <r>
    <n v="13"/>
    <d v="2023-10-02T00:00:00"/>
    <s v="After Rafting"/>
    <x v="2"/>
    <m/>
    <s v="Yes"/>
    <x v="1"/>
    <s v="Slow"/>
    <x v="2"/>
    <s v="Timing is too long to wait for a returning patient."/>
    <x v="3"/>
  </r>
  <r>
    <n v="14"/>
    <d v="2023-10-02T00:00:00"/>
    <s v="After Rafting"/>
    <x v="1"/>
    <m/>
    <s v="Yes"/>
    <x v="1"/>
    <s v="Friendly"/>
    <x v="1"/>
    <s v="Waited too long for pain killers."/>
    <x v="3"/>
  </r>
  <r>
    <n v="15"/>
    <d v="2023-10-02T00:00:00"/>
    <s v="After Rafting"/>
    <x v="1"/>
    <m/>
    <s v="Yes"/>
    <x v="1"/>
    <s v="Brilliant"/>
    <x v="1"/>
    <s v="Staff need to be more valued."/>
    <x v="4"/>
  </r>
  <r>
    <n v="16"/>
    <d v="2023-10-02T00:00:00"/>
    <s v="After Rafting"/>
    <x v="1"/>
    <m/>
    <s v="Yes"/>
    <x v="1"/>
    <s v="Good"/>
    <x v="1"/>
    <s v="Not been offered food."/>
    <x v="5"/>
  </r>
  <r>
    <n v="17"/>
    <d v="2023-10-02T00:00:00"/>
    <s v="After Rafting"/>
    <x v="1"/>
    <m/>
    <s v="Yes"/>
    <x v="1"/>
    <s v="Long Winded"/>
    <x v="2"/>
    <s v="Clearer Directions."/>
    <x v="1"/>
  </r>
  <r>
    <n v="18"/>
    <d v="2023-10-03T00:00:00"/>
    <s v="After Rafting"/>
    <x v="1"/>
    <m/>
    <s v="Yes"/>
    <x v="1"/>
    <s v="Very Good"/>
    <x v="1"/>
    <s v="Nothing"/>
    <x v="0"/>
  </r>
  <r>
    <n v="19"/>
    <d v="2023-10-03T00:00:00"/>
    <s v="After Rafting"/>
    <x v="1"/>
    <m/>
    <s v="Yes"/>
    <x v="1"/>
    <s v="Brilliant"/>
    <x v="1"/>
    <s v="Lack of refreshments trolley."/>
    <x v="5"/>
  </r>
  <r>
    <n v="20"/>
    <d v="2023-10-03T00:00:00"/>
    <s v="After Rafting"/>
    <x v="1"/>
    <m/>
    <s v="Yes"/>
    <x v="1"/>
    <s v="Long"/>
    <x v="2"/>
    <s v="Quicker"/>
    <x v="3"/>
  </r>
  <r>
    <n v="21"/>
    <d v="2023-10-03T00:00:00"/>
    <s v="After Rafting"/>
    <x v="1"/>
    <m/>
    <s v="Yes"/>
    <x v="1"/>
    <s v="Clear"/>
    <x v="1"/>
    <s v="Waiting"/>
    <x v="3"/>
  </r>
  <r>
    <m/>
    <m/>
    <m/>
    <x v="0"/>
    <m/>
    <m/>
    <x v="0"/>
    <m/>
    <x v="0"/>
    <m/>
    <x v="6"/>
  </r>
  <r>
    <m/>
    <m/>
    <m/>
    <x v="0"/>
    <m/>
    <m/>
    <x v="0"/>
    <m/>
    <x v="0"/>
    <m/>
    <x v="6"/>
  </r>
  <r>
    <m/>
    <m/>
    <m/>
    <x v="0"/>
    <m/>
    <m/>
    <x v="0"/>
    <m/>
    <x v="0"/>
    <m/>
    <x v="6"/>
  </r>
  <r>
    <m/>
    <m/>
    <m/>
    <x v="0"/>
    <m/>
    <m/>
    <x v="0"/>
    <m/>
    <x v="0"/>
    <m/>
    <x v="6"/>
  </r>
  <r>
    <m/>
    <m/>
    <m/>
    <x v="0"/>
    <m/>
    <m/>
    <x v="0"/>
    <m/>
    <x v="0"/>
    <m/>
    <x v="6"/>
  </r>
  <r>
    <m/>
    <m/>
    <m/>
    <x v="0"/>
    <m/>
    <m/>
    <x v="0"/>
    <m/>
    <x v="0"/>
    <m/>
    <x v="6"/>
  </r>
  <r>
    <m/>
    <m/>
    <m/>
    <x v="0"/>
    <m/>
    <m/>
    <x v="0"/>
    <m/>
    <x v="0"/>
    <m/>
    <x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n v="1"/>
    <d v="2023-10-01T00:00:00"/>
    <x v="0"/>
    <x v="0"/>
    <s v="Better than before. Still room to improve. More communication needed. Better if bloods are done before RAFTING."/>
    <x v="0"/>
    <s v="Yes"/>
    <m/>
    <x v="0"/>
    <s v="Organised Mess"/>
    <x v="0"/>
    <s v="Layout. Make the old triage rooms and ADA rooms in the waiting area as ADA rooms for SDEC and RAFTING. This would improve communication."/>
    <x v="0"/>
  </r>
  <r>
    <n v="2"/>
    <d v="2023-10-01T00:00:00"/>
    <x v="0"/>
    <x v="0"/>
    <s v="It is unorganised. People don't get moved on quick enough."/>
    <x v="1"/>
    <s v="Yes"/>
    <s v="It changes everyday."/>
    <x v="1"/>
    <s v="Organised Chaos"/>
    <x v="0"/>
    <s v="Make the flow easier. As soon as they are RAFTED they should be brought to be bled."/>
    <x v="1"/>
  </r>
  <r>
    <n v="3"/>
    <d v="2023-10-01T00:00:00"/>
    <x v="1"/>
    <x v="0"/>
    <s v="Lots of room for confusion on the computer system. There are three different sections for RAFTING including one which says chairs. It would be easier to have one list and then identify those which are LAS. There should be a standardised place to put the treatment plan so it is easy to see what has been done. "/>
    <x v="2"/>
    <s v="Yes"/>
    <s v="There is a lot of ambiguity and exclusion ie MH patients, why if not mental health should they go to Majors and nor SDEC."/>
    <x v="1"/>
    <s v="Clumsy"/>
    <x v="0"/>
    <s v="Better than it was but elements could be ironed out. Computers are all set up differently and BHRUT links are not in the same place."/>
    <x v="2"/>
  </r>
  <r>
    <n v="4"/>
    <d v="2023-10-01T00:00:00"/>
    <x v="2"/>
    <x v="1"/>
    <s v="Working but backlog when there are lots of patients arriving together."/>
    <x v="3"/>
    <s v="Yes"/>
    <m/>
    <x v="0"/>
    <s v="Organised"/>
    <x v="1"/>
    <s v="More Staff."/>
    <x v="3"/>
  </r>
  <r>
    <n v="5"/>
    <d v="2023-10-01T00:00:00"/>
    <x v="3"/>
    <x v="0"/>
    <s v="Shortage of clinicians. Some doctors take longer to process. Lack of offload space."/>
    <x v="4"/>
    <s v="Yes"/>
    <m/>
    <x v="0"/>
    <s v="Systematic 'ideally'"/>
    <x v="1"/>
    <s v="Allowing the clinician to receive direct handover from LAS. Clinicians do short RAFT not full assessment."/>
    <x v="1"/>
  </r>
  <r>
    <n v="6"/>
    <d v="2023-10-01T00:00:00"/>
    <x v="1"/>
    <x v="0"/>
    <s v="Sometimes it works, sometimes it doesn't."/>
    <x v="1"/>
    <s v="Yes"/>
    <m/>
    <x v="0"/>
    <s v="Good"/>
    <x v="1"/>
    <s v="Able to order Xray and CT scan without going to the Dept. Lack of space at the computer. Increase space for examination rooms as unable to perform detailed examination. Staffing."/>
    <x v="1"/>
  </r>
  <r>
    <n v="7"/>
    <d v="2023-10-01T00:00:00"/>
    <x v="0"/>
    <x v="2"/>
    <s v="Communication between ADA and Docter as to what bloods they need. Doctors communicate what they need differently, face to face or on different places on the computer. Patients notes are in different places RAFTING and SDEC."/>
    <x v="0"/>
    <s v="Yes"/>
    <s v="Nurse say bleed without being seen. Doctors say wait to RAFTING. We end up asking the patient why they are in to work out what bloods they may need. Battle with Nurses and ADA and Doctors. Should have used role play to understand who does what first."/>
    <x v="1"/>
    <s v="Chaos"/>
    <x v="0"/>
    <s v="Organise the way things are done. Doctors to be inside the bay triage the patient with ADA with them."/>
    <x v="1"/>
  </r>
  <r>
    <n v="8"/>
    <d v="2023-10-01T00:00:00"/>
    <x v="4"/>
    <x v="0"/>
    <s v="Definitely a lot better. Better at KGH than Queen's. Sometimes with the handover not being taken things can be missed."/>
    <x v="1"/>
    <s v="Yes"/>
    <m/>
    <x v="0"/>
    <s v="Chaotic"/>
    <x v="0"/>
    <s v="It can take ages to be seen. Issues to handover because the patient was mental health but the Doctor has walked off. Not the first time."/>
    <x v="1"/>
  </r>
  <r>
    <n v="9"/>
    <d v="2023-10-01T00:00:00"/>
    <x v="5"/>
    <x v="1"/>
    <s v="More calm here (RAFTING)."/>
    <x v="5"/>
    <s v="Yes"/>
    <m/>
    <x v="0"/>
    <s v="Carnage"/>
    <x v="0"/>
    <s v="Need to have a screen so the patient can speak with privacy."/>
    <x v="0"/>
  </r>
  <r>
    <n v="10"/>
    <d v="2023-10-01T00:00:00"/>
    <x v="4"/>
    <x v="2"/>
    <s v="Relationship between staff and crew is poor. Not always take the handover. Just want to know if we have booked in and pinned off. Our 45 min policy should have exclusion as its not fair on them or us. Is it better for us as we are not 3 hours late on our shifts anymore."/>
    <x v="0"/>
    <s v="Yes"/>
    <s v="Not allowed to cross the line a queue at reception."/>
    <x v="1"/>
    <s v="Fair"/>
    <x v="1"/>
    <s v="LAS Job cycle times mean we all turn up together."/>
    <x v="1"/>
  </r>
  <r>
    <n v="11"/>
    <d v="2023-10-01T00:00:00"/>
    <x v="6"/>
    <x v="3"/>
    <s v="We are taking care of patients very well."/>
    <x v="1"/>
    <s v="Yes"/>
    <m/>
    <x v="0"/>
    <s v="Great"/>
    <x v="1"/>
    <s v="Nothing. Staff Shortages."/>
    <x v="3"/>
  </r>
  <r>
    <n v="12"/>
    <d v="2023-10-01T00:00:00"/>
    <x v="4"/>
    <x v="2"/>
    <s v="Constantly changes. Not getting emails with changes anymore."/>
    <x v="0"/>
    <s v="No"/>
    <s v="Need to be consistent. Changed where we leave fit to sit patients today to out in the waiting area."/>
    <x v="1"/>
    <s v="Confusing"/>
    <x v="0"/>
    <s v="Pick something and stick with it."/>
    <x v="1"/>
  </r>
  <r>
    <n v="13"/>
    <d v="2023-10-01T00:00:00"/>
    <x v="4"/>
    <x v="2"/>
    <s v="Quicker because not handing over patient. Hospital staff not trained on how to use our paperwork. Probably end up RAFTING patients again."/>
    <x v="1"/>
    <s v="No"/>
    <s v="Hospital changed where patient should be left. Were rude. We should have received an email about the changes."/>
    <x v="1"/>
    <s v="Poor"/>
    <x v="0"/>
    <s v="Disregarding handovers."/>
    <x v="1"/>
  </r>
  <r>
    <n v="14"/>
    <d v="2023-10-02T00:00:00"/>
    <x v="5"/>
    <x v="0"/>
    <s v="Volume of patients. Area is too small. Not enough staff."/>
    <x v="3"/>
    <s v="Yes"/>
    <m/>
    <x v="0"/>
    <s v="Doesn’t work"/>
    <x v="0"/>
    <s v="Process means that the LAS and Patients cross over to check in at different desks. Reception works better with two people. We end up booking patients in twice when they move to another area so they don't breach but they are still in ED."/>
    <x v="1"/>
  </r>
  <r>
    <n v="15"/>
    <d v="2023-10-02T00:00:00"/>
    <x v="3"/>
    <x v="1"/>
    <s v="RAFTING good. Not enough space to offload."/>
    <x v="6"/>
    <s v="Yes"/>
    <m/>
    <x v="0"/>
    <s v="Beautiful"/>
    <x v="1"/>
    <s v="More space for offloading patients. Minimum of 2 Doctors and more Doctors after 6pm."/>
    <x v="4"/>
  </r>
  <r>
    <m/>
    <m/>
    <x v="7"/>
    <x v="4"/>
    <s v="Some doctors take longer to process. "/>
    <x v="4"/>
    <m/>
    <m/>
    <x v="2"/>
    <m/>
    <x v="2"/>
    <m/>
    <x v="5"/>
  </r>
  <r>
    <m/>
    <m/>
    <x v="7"/>
    <x v="4"/>
    <s v="Lack of offload space."/>
    <x v="6"/>
    <m/>
    <m/>
    <x v="2"/>
    <m/>
    <x v="2"/>
    <m/>
    <x v="5"/>
  </r>
  <r>
    <m/>
    <m/>
    <x v="8"/>
    <x v="4"/>
    <s v="Patients notes are in different places RAFTING and SDEC."/>
    <x v="1"/>
    <m/>
    <m/>
    <x v="2"/>
    <m/>
    <x v="2"/>
    <m/>
    <x v="5"/>
  </r>
  <r>
    <m/>
    <m/>
    <x v="9"/>
    <x v="4"/>
    <s v="Area is too small. "/>
    <x v="6"/>
    <m/>
    <m/>
    <x v="2"/>
    <m/>
    <x v="2"/>
    <m/>
    <x v="5"/>
  </r>
  <r>
    <m/>
    <m/>
    <x v="9"/>
    <x v="4"/>
    <s v="Not enough staff."/>
    <x v="4"/>
    <m/>
    <m/>
    <x v="2"/>
    <m/>
    <x v="2"/>
    <m/>
    <x v="5"/>
  </r>
  <r>
    <m/>
    <m/>
    <x v="10"/>
    <x v="4"/>
    <m/>
    <x v="7"/>
    <m/>
    <m/>
    <x v="2"/>
    <m/>
    <x v="2"/>
    <s v="Lack of space at the computer. "/>
    <x v="4"/>
  </r>
  <r>
    <m/>
    <m/>
    <x v="10"/>
    <x v="4"/>
    <m/>
    <x v="7"/>
    <m/>
    <m/>
    <x v="2"/>
    <m/>
    <x v="2"/>
    <s v="Increase space for examination rooms as unable to perform detailed examination. "/>
    <x v="4"/>
  </r>
  <r>
    <m/>
    <m/>
    <x v="10"/>
    <x v="4"/>
    <m/>
    <x v="7"/>
    <m/>
    <m/>
    <x v="2"/>
    <m/>
    <x v="2"/>
    <s v="Staffing."/>
    <x v="3"/>
  </r>
  <r>
    <m/>
    <m/>
    <x v="11"/>
    <x v="4"/>
    <m/>
    <x v="7"/>
    <m/>
    <m/>
    <x v="2"/>
    <m/>
    <x v="2"/>
    <s v="Minimum of 2 Doctors and more Doctors after 6pm."/>
    <x v="3"/>
  </r>
  <r>
    <s v="NOTE: Items highligted in Purple indicate Improvement Ideas."/>
    <m/>
    <x v="12"/>
    <x v="4"/>
    <m/>
    <x v="7"/>
    <m/>
    <m/>
    <x v="2"/>
    <m/>
    <x v="2"/>
    <m/>
    <x v="5"/>
  </r>
  <r>
    <s v="NOTE: Items highligted in Orange indicate additional reasons/ideas captured at bottom of data set."/>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r>
    <m/>
    <m/>
    <x v="12"/>
    <x v="4"/>
    <m/>
    <x v="7"/>
    <m/>
    <m/>
    <x v="2"/>
    <m/>
    <x v="2"/>
    <m/>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A6F836-7670-4F47-A8BB-61C1C938FF31}" name="PivotTable8" cacheId="5006"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4">
  <location ref="U5:V8" firstHeaderRow="2" firstDataRow="2" firstDataCol="1"/>
  <pivotFields count="13">
    <pivotField compact="0" outline="0" showAll="0"/>
    <pivotField compact="0" outline="0" showAll="0"/>
    <pivotField dataField="1" compact="0" outline="0" showAll="0" defaultSubtotal="0">
      <items count="13">
        <item x="12"/>
        <item x="0"/>
        <item x="1"/>
        <item x="2"/>
        <item x="3"/>
        <item x="4"/>
        <item x="5"/>
        <item x="6"/>
        <item x="7"/>
        <item x="8"/>
        <item x="9"/>
        <item x="10"/>
        <item x="11"/>
      </items>
    </pivotField>
    <pivotField compact="0" outline="0" showAll="0"/>
    <pivotField compact="0" outline="0" showAll="0"/>
    <pivotField compact="0" outline="0" showAll="0"/>
    <pivotField compact="0" outline="0" showAll="0"/>
    <pivotField compact="0" outline="0" showAll="0"/>
    <pivotField axis="axisRow" compact="0" outline="0" showAll="0">
      <items count="4">
        <item x="1"/>
        <item h="1" x="2"/>
        <item x="0"/>
        <item t="default"/>
      </items>
    </pivotField>
    <pivotField compact="0" outline="0" showAll="0"/>
    <pivotField compact="0" outline="0" showAll="0"/>
    <pivotField compact="0" outline="0" showAll="0"/>
    <pivotField compact="0" outline="0" showAll="0"/>
  </pivotFields>
  <rowFields count="1">
    <field x="8"/>
  </rowFields>
  <rowItems count="2">
    <i>
      <x/>
    </i>
    <i>
      <x v="2"/>
    </i>
  </rowItems>
  <colItems count="1">
    <i/>
  </colItems>
  <dataFields count="1">
    <dataField name="Count of Role" fld="2" subtotal="count" baseField="8" baseItem="0"/>
  </dataFields>
  <formats count="6">
    <format dxfId="345">
      <pivotArea type="all" dataOnly="0" outline="0" fieldPosition="0"/>
    </format>
    <format dxfId="346">
      <pivotArea outline="0" collapsedLevelsAreSubtotals="1" fieldPosition="0"/>
    </format>
    <format dxfId="347">
      <pivotArea type="origin" dataOnly="0" labelOnly="1" outline="0" fieldPosition="0"/>
    </format>
    <format dxfId="348">
      <pivotArea field="2" type="button" dataOnly="0" labelOnly="1" outline="0"/>
    </format>
    <format dxfId="349">
      <pivotArea dataOnly="0" labelOnly="1" grandRow="1" outline="0" fieldPosition="0"/>
    </format>
    <format dxfId="35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EE173C7-4C13-4B3C-8D6E-B48D6465BD88}" name="PivotTable9" cacheId="5006"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4">
  <location ref="Z5:AA8" firstHeaderRow="2" firstDataRow="2" firstDataCol="1"/>
  <pivotFields count="13">
    <pivotField compact="0" outline="0" showAll="0"/>
    <pivotField compact="0" outline="0" showAll="0"/>
    <pivotField dataField="1" compact="0" outline="0" showAll="0" defaultSubtotal="0">
      <items count="13">
        <item x="12"/>
        <item x="0"/>
        <item x="1"/>
        <item x="2"/>
        <item x="3"/>
        <item x="4"/>
        <item x="5"/>
        <item x="6"/>
        <item x="7"/>
        <item x="8"/>
        <item x="9"/>
        <item x="10"/>
        <item x="11"/>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4">
        <item h="1" x="2"/>
        <item x="1"/>
        <item x="0"/>
        <item t="default"/>
      </items>
    </pivotField>
    <pivotField compact="0" outline="0" showAll="0"/>
    <pivotField compact="0" outline="0" showAll="0"/>
  </pivotFields>
  <rowFields count="1">
    <field x="10"/>
  </rowFields>
  <rowItems count="2">
    <i>
      <x v="1"/>
    </i>
    <i>
      <x v="2"/>
    </i>
  </rowItems>
  <colItems count="1">
    <i/>
  </colItems>
  <dataFields count="1">
    <dataField name="Count of Role" fld="2" subtotal="count" baseField="0" baseItem="0"/>
  </dataFields>
  <formats count="7">
    <format dxfId="338">
      <pivotArea type="all" dataOnly="0" outline="0" fieldPosition="0"/>
    </format>
    <format dxfId="339">
      <pivotArea outline="0" collapsedLevelsAreSubtotals="1" fieldPosition="0"/>
    </format>
    <format dxfId="340">
      <pivotArea type="origin" dataOnly="0" labelOnly="1" outline="0" fieldPosition="0"/>
    </format>
    <format dxfId="341">
      <pivotArea field="2" type="button" dataOnly="0" labelOnly="1" outline="0"/>
    </format>
    <format dxfId="342">
      <pivotArea dataOnly="0" labelOnly="1" grandRow="1" outline="0" fieldPosition="0"/>
    </format>
    <format dxfId="343">
      <pivotArea type="topRight" dataOnly="0" labelOnly="1" outline="0" fieldPosition="0"/>
    </format>
    <format dxfId="344">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223DAE6-1182-4AD1-857B-193BE6197D29}" name="PivotTable10" cacheId="5006"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chartFormat="9">
  <location ref="AE5:AF12" firstHeaderRow="2" firstDataRow="2" firstDataCol="1"/>
  <pivotFields count="13">
    <pivotField compact="0" outline="0" showAll="0"/>
    <pivotField compact="0" outline="0" showAll="0"/>
    <pivotField dataField="1" compact="0" outline="0" showAll="0" defaultSubtotal="0">
      <items count="13">
        <item x="12"/>
        <item x="0"/>
        <item x="1"/>
        <item x="2"/>
        <item x="3"/>
        <item x="4"/>
        <item x="5"/>
        <item x="6"/>
        <item x="7"/>
        <item x="8"/>
        <item x="9"/>
        <item x="10"/>
        <item x="11"/>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7">
        <item h="1" x="5"/>
        <item x="4"/>
        <item x="0"/>
        <item x="1"/>
        <item x="2"/>
        <item x="3"/>
        <item t="default"/>
      </items>
      <autoSortScope>
        <pivotArea dataOnly="0" outline="0" fieldPosition="0">
          <references count="1">
            <reference field="4294967294" count="1" selected="0">
              <x v="0"/>
            </reference>
          </references>
        </pivotArea>
      </autoSortScope>
    </pivotField>
  </pivotFields>
  <rowFields count="1">
    <field x="12"/>
  </rowFields>
  <rowItems count="6">
    <i>
      <x v="3"/>
    </i>
    <i>
      <x v="5"/>
    </i>
    <i>
      <x v="1"/>
    </i>
    <i>
      <x v="2"/>
    </i>
    <i>
      <x v="4"/>
    </i>
    <i t="grand">
      <x/>
    </i>
  </rowItems>
  <colItems count="1">
    <i/>
  </colItems>
  <dataFields count="1">
    <dataField name="Count of Role" fld="2" subtotal="count" baseField="0" baseItem="0"/>
  </dataFields>
  <formats count="8">
    <format dxfId="330">
      <pivotArea type="all" dataOnly="0" outline="0" fieldPosition="0"/>
    </format>
    <format dxfId="331">
      <pivotArea outline="0" collapsedLevelsAreSubtotals="1" fieldPosition="0"/>
    </format>
    <format dxfId="332">
      <pivotArea type="origin" dataOnly="0" labelOnly="1" outline="0" fieldPosition="0"/>
    </format>
    <format dxfId="333">
      <pivotArea field="2" type="button" dataOnly="0" labelOnly="1" outline="0"/>
    </format>
    <format dxfId="334">
      <pivotArea dataOnly="0" labelOnly="1" grandRow="1" outline="0" fieldPosition="0"/>
    </format>
    <format dxfId="335">
      <pivotArea type="topRight" dataOnly="0" labelOnly="1" outline="0" fieldPosition="0"/>
    </format>
    <format dxfId="336">
      <pivotArea type="origin" dataOnly="0" labelOnly="1" outline="0" fieldPosition="0"/>
    </format>
    <format dxfId="337">
      <pivotArea field="1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68DA9F5-51CE-41D9-90F2-AC0A4D3A6558}" name="PivotTable12" cacheId="5006"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18">
  <location ref="AH5:AI11" firstHeaderRow="2" firstDataRow="2" firstDataCol="1"/>
  <pivotFields count="13">
    <pivotField compact="0" outline="0" showAll="0"/>
    <pivotField compact="0" outline="0" showAll="0"/>
    <pivotField dataField="1" compact="0" outline="0" showAll="0" defaultSubtotal="0">
      <items count="13">
        <item x="12"/>
        <item x="0"/>
        <item x="1"/>
        <item x="2"/>
        <item x="3"/>
        <item x="4"/>
        <item x="5"/>
        <item x="6"/>
        <item x="7"/>
        <item x="8"/>
        <item x="9"/>
        <item x="10"/>
        <item x="11"/>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7">
        <item x="4"/>
        <item h="1" x="5"/>
        <item x="0"/>
        <item x="1"/>
        <item x="2"/>
        <item x="3"/>
        <item t="default"/>
      </items>
      <autoSortScope>
        <pivotArea dataOnly="0" outline="0" fieldPosition="0">
          <references count="1">
            <reference field="4294967294" count="1" selected="0">
              <x v="0"/>
            </reference>
          </references>
        </pivotArea>
      </autoSortScope>
    </pivotField>
  </pivotFields>
  <rowFields count="1">
    <field x="12"/>
  </rowFields>
  <rowItems count="5">
    <i>
      <x v="3"/>
    </i>
    <i>
      <x v="5"/>
    </i>
    <i>
      <x/>
    </i>
    <i>
      <x v="2"/>
    </i>
    <i>
      <x v="4"/>
    </i>
  </rowItems>
  <colItems count="1">
    <i/>
  </colItems>
  <dataFields count="1">
    <dataField name="Count of Role" fld="2" subtotal="count" baseField="0" baseItem="0"/>
  </dataFields>
  <formats count="7">
    <format dxfId="323">
      <pivotArea type="all" dataOnly="0" outline="0" fieldPosition="0"/>
    </format>
    <format dxfId="324">
      <pivotArea outline="0" collapsedLevelsAreSubtotals="1" fieldPosition="0"/>
    </format>
    <format dxfId="325">
      <pivotArea type="origin" dataOnly="0" labelOnly="1" outline="0" fieldPosition="0"/>
    </format>
    <format dxfId="326">
      <pivotArea field="2" type="button" dataOnly="0" labelOnly="1" outline="0"/>
    </format>
    <format dxfId="327">
      <pivotArea dataOnly="0" labelOnly="1" grandRow="1" outline="0" fieldPosition="0"/>
    </format>
    <format dxfId="328">
      <pivotArea type="topRight" dataOnly="0" labelOnly="1" outline="0" fieldPosition="0"/>
    </format>
    <format dxfId="32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5F98C8C-2E13-4718-8D34-12274E0A44BF}" name="PivotTable2" cacheId="5006"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B5:I18" firstHeaderRow="2" firstDataRow="2" firstDataCol="2"/>
  <pivotFields count="13">
    <pivotField compact="0" outline="0" showAll="0"/>
    <pivotField compact="0" outline="0" showAll="0"/>
    <pivotField axis="axisRow" compact="0" outline="0" showAll="0" sortType="ascending" defaultSubtotal="0">
      <items count="13">
        <item x="0"/>
        <item x="1"/>
        <item x="4"/>
        <item x="9"/>
        <item h="1" x="11"/>
        <item x="7"/>
        <item x="8"/>
        <item x="10"/>
        <item x="6"/>
        <item x="3"/>
        <item x="5"/>
        <item x="2"/>
        <item h="1" x="12"/>
      </items>
    </pivotField>
    <pivotField axis="axisRow" compact="0" outline="0" showAll="0" sortType="descending">
      <items count="6">
        <item h="1" x="4"/>
        <item x="3"/>
        <item x="1"/>
        <item x="0"/>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2"/>
    <field x="3"/>
  </rowFields>
  <rowItems count="12">
    <i>
      <x/>
      <x v="3"/>
    </i>
    <i r="1">
      <x v="4"/>
    </i>
    <i>
      <x v="1"/>
      <x v="3"/>
    </i>
    <i>
      <x v="2"/>
      <x v="3"/>
    </i>
    <i r="1">
      <x v="4"/>
    </i>
    <i>
      <x v="8"/>
      <x v="1"/>
    </i>
    <i>
      <x v="9"/>
      <x v="2"/>
    </i>
    <i r="1">
      <x v="3"/>
    </i>
    <i>
      <x v="10"/>
      <x v="2"/>
    </i>
    <i r="1">
      <x v="3"/>
    </i>
    <i>
      <x v="11"/>
      <x v="2"/>
    </i>
    <i t="grand">
      <x/>
    </i>
  </rowItems>
  <colItems count="1">
    <i/>
  </colItems>
  <formats count="7">
    <format dxfId="316">
      <pivotArea type="all" dataOnly="0" outline="0" fieldPosition="0"/>
    </format>
    <format dxfId="317">
      <pivotArea outline="0" collapsedLevelsAreSubtotals="1" fieldPosition="0"/>
    </format>
    <format dxfId="318">
      <pivotArea type="origin" dataOnly="0" labelOnly="1" outline="0" fieldPosition="0"/>
    </format>
    <format dxfId="319">
      <pivotArea field="2" type="button" dataOnly="0" labelOnly="1" outline="0" axis="axisRow" fieldPosition="0"/>
    </format>
    <format dxfId="320">
      <pivotArea dataOnly="0" labelOnly="1" outline="0" fieldPosition="0">
        <references count="1">
          <reference field="2" count="0"/>
        </references>
      </pivotArea>
    </format>
    <format dxfId="321">
      <pivotArea dataOnly="0" labelOnly="1" grandRow="1" outline="0" fieldPosition="0"/>
    </format>
    <format dxfId="322">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743982D-A115-4F1D-9987-8D0FAD5B0755}" name="PivotTable7" cacheId="5006"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6">
  <location ref="O5:P12" firstHeaderRow="2" firstDataRow="2" firstDataCol="1"/>
  <pivotFields count="13">
    <pivotField compact="0" outline="0" showAll="0"/>
    <pivotField compact="0" outline="0" showAll="0"/>
    <pivotField compact="0" outline="0" showAll="0" defaultSubtotal="0">
      <items count="13">
        <item x="12"/>
        <item x="0"/>
        <item x="1"/>
        <item x="2"/>
        <item x="3"/>
        <item x="4"/>
        <item x="5"/>
        <item x="6"/>
        <item x="7"/>
        <item x="8"/>
        <item x="9"/>
        <item x="10"/>
        <item x="11"/>
      </items>
    </pivotField>
    <pivotField compact="0" outline="0" showAll="0"/>
    <pivotField compact="0" outline="0" showAll="0"/>
    <pivotField axis="axisRow" dataField="1" compact="0" outline="0" showAll="0" sortType="descending">
      <items count="9">
        <item h="1" x="7"/>
        <item x="3"/>
        <item x="4"/>
        <item x="6"/>
        <item x="2"/>
        <item x="1"/>
        <item h="1" x="5"/>
        <item x="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5"/>
  </rowFields>
  <rowItems count="6">
    <i>
      <x v="5"/>
    </i>
    <i>
      <x v="7"/>
    </i>
    <i>
      <x v="2"/>
    </i>
    <i>
      <x v="3"/>
    </i>
    <i>
      <x v="1"/>
    </i>
    <i>
      <x v="4"/>
    </i>
  </rowItems>
  <colItems count="1">
    <i/>
  </colItems>
  <dataFields count="1">
    <dataField name="Count of Q1: How would you rate the current process from 1 - 5 Themed" fld="5" subtotal="count" baseField="0" baseItem="0"/>
  </dataFields>
  <formats count="6">
    <format dxfId="310">
      <pivotArea type="all" dataOnly="0" outline="0" fieldPosition="0"/>
    </format>
    <format dxfId="311">
      <pivotArea outline="0" collapsedLevelsAreSubtotals="1" fieldPosition="0"/>
    </format>
    <format dxfId="312">
      <pivotArea type="origin" dataOnly="0" labelOnly="1" outline="0" fieldPosition="0"/>
    </format>
    <format dxfId="313">
      <pivotArea field="2" type="button" dataOnly="0" labelOnly="1" outline="0"/>
    </format>
    <format dxfId="314">
      <pivotArea dataOnly="0" labelOnly="1" grandRow="1" outline="0" fieldPosition="0"/>
    </format>
    <format dxfId="315">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CF06ED4-6852-4042-A8D4-C7AE0027417B}" name="PivotTable1" cacheId="5005"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1">
  <location ref="B6:C9" firstHeaderRow="2" firstDataRow="2" firstDataCol="1"/>
  <pivotFields count="11">
    <pivotField compact="0" outline="0" showAll="0"/>
    <pivotField compact="0" outline="0" showAll="0"/>
    <pivotField dataField="1" compact="0" outline="0" showAll="0"/>
    <pivotField axis="axisRow" compact="0" outline="0" showAll="0" sortType="ascending">
      <items count="4">
        <item x="2"/>
        <item x="1"/>
        <item h="1" x="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
  </rowFields>
  <rowItems count="2">
    <i>
      <x/>
    </i>
    <i>
      <x v="1"/>
    </i>
  </rowItems>
  <colItems count="1">
    <i/>
  </colItems>
  <dataFields count="1">
    <dataField name="Count of Patient"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09B4E80-E277-491A-AFCC-5D66AE5C3187}" name="PivotTable4" cacheId="5005"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1">
  <location ref="J6:K9" firstHeaderRow="2" firstDataRow="2" firstDataCol="1"/>
  <pivotFields count="11">
    <pivotField compact="0" outline="0" showAll="0"/>
    <pivotField compact="0" outline="0" showAll="0"/>
    <pivotField dataField="1" compact="0" outline="0" showAll="0"/>
    <pivotField compact="0" outline="0" showAll="0"/>
    <pivotField compact="0" outline="0" showAll="0"/>
    <pivotField compact="0" outline="0" showAll="0"/>
    <pivotField axis="axisRow" compact="0" outline="0" showAll="0">
      <items count="4">
        <item x="2"/>
        <item x="1"/>
        <item h="1" x="0"/>
        <item t="default"/>
      </items>
    </pivotField>
    <pivotField compact="0" outline="0" showAll="0"/>
    <pivotField compact="0" outline="0" showAll="0"/>
    <pivotField compact="0" outline="0" showAll="0"/>
    <pivotField compact="0" outline="0" showAll="0"/>
  </pivotFields>
  <rowFields count="1">
    <field x="6"/>
  </rowFields>
  <rowItems count="2">
    <i>
      <x/>
    </i>
    <i>
      <x v="1"/>
    </i>
  </rowItems>
  <colItems count="1">
    <i/>
  </colItems>
  <dataFields count="1">
    <dataField name="Count of Patient" fld="2"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8873A89-8B7A-4380-B211-A2ABF5B770D2}" name="PivotTable7" cacheId="5005"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1">
  <location ref="Q6:R9" firstHeaderRow="2" firstDataRow="2" firstDataCol="1"/>
  <pivotFields count="11">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axis="axisRow" compact="0" outline="0" showAll="0">
      <items count="4">
        <item x="1"/>
        <item x="2"/>
        <item h="1" x="0"/>
        <item t="default"/>
      </items>
    </pivotField>
    <pivotField compact="0" outline="0" showAll="0"/>
    <pivotField compact="0" outline="0" showAll="0"/>
  </pivotFields>
  <rowFields count="1">
    <field x="8"/>
  </rowFields>
  <rowItems count="2">
    <i>
      <x/>
    </i>
    <i>
      <x v="1"/>
    </i>
  </rowItems>
  <colItems count="1">
    <i/>
  </colItems>
  <dataFields count="1">
    <dataField name="Count of Patient" fld="2"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70D7A90-3835-4AFD-8A87-B085519745E0}" name="PivotTable8" cacheId="5005"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1">
  <location ref="X6:Y13" firstHeaderRow="2" firstDataRow="2" firstDataCol="1"/>
  <pivotFields count="11">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ascending">
      <items count="8">
        <item x="0"/>
        <item h="1" x="6"/>
        <item x="1"/>
        <item x="2"/>
        <item x="3"/>
        <item x="4"/>
        <item x="5"/>
        <item t="default"/>
      </items>
      <autoSortScope>
        <pivotArea dataOnly="0" outline="0" fieldPosition="0">
          <references count="1">
            <reference field="4294967294" count="1" selected="0">
              <x v="0"/>
            </reference>
          </references>
        </pivotArea>
      </autoSortScope>
    </pivotField>
  </pivotFields>
  <rowFields count="1">
    <field x="10"/>
  </rowFields>
  <rowItems count="6">
    <i>
      <x v="3"/>
    </i>
    <i>
      <x v="5"/>
    </i>
    <i>
      <x v="6"/>
    </i>
    <i>
      <x v="2"/>
    </i>
    <i>
      <x v="4"/>
    </i>
    <i>
      <x/>
    </i>
  </rowItems>
  <colItems count="1">
    <i/>
  </colItems>
  <dataFields count="1">
    <dataField name="Count of Patient" fld="2"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eme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1" id="{D82903F0-770A-4BCA-A5DB-B251DE8570C5}" vid="{57DFEF32-DDC9-4112-8E29-6267E382EF9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oleObject" Target="../embeddings/oleObject9.bin"/><Relationship Id="rId18" Type="http://schemas.openxmlformats.org/officeDocument/2006/relationships/oleObject" Target="../embeddings/oleObject14.bin"/><Relationship Id="rId26" Type="http://schemas.openxmlformats.org/officeDocument/2006/relationships/oleObject" Target="../embeddings/oleObject22.bin"/><Relationship Id="rId39" Type="http://schemas.openxmlformats.org/officeDocument/2006/relationships/oleObject" Target="../embeddings/oleObject35.bin"/><Relationship Id="rId21" Type="http://schemas.openxmlformats.org/officeDocument/2006/relationships/oleObject" Target="../embeddings/oleObject17.bin"/><Relationship Id="rId34" Type="http://schemas.openxmlformats.org/officeDocument/2006/relationships/oleObject" Target="../embeddings/oleObject30.bin"/><Relationship Id="rId42" Type="http://schemas.openxmlformats.org/officeDocument/2006/relationships/oleObject" Target="../embeddings/oleObject38.bin"/><Relationship Id="rId47" Type="http://schemas.openxmlformats.org/officeDocument/2006/relationships/oleObject" Target="../embeddings/oleObject43.bin"/><Relationship Id="rId50" Type="http://schemas.openxmlformats.org/officeDocument/2006/relationships/oleObject" Target="../embeddings/oleObject46.bin"/><Relationship Id="rId55" Type="http://schemas.openxmlformats.org/officeDocument/2006/relationships/oleObject" Target="../embeddings/oleObject51.bin"/><Relationship Id="rId7" Type="http://schemas.openxmlformats.org/officeDocument/2006/relationships/oleObject" Target="../embeddings/oleObject3.bin"/><Relationship Id="rId2" Type="http://schemas.openxmlformats.org/officeDocument/2006/relationships/drawing" Target="../drawings/drawing4.xml"/><Relationship Id="rId16" Type="http://schemas.openxmlformats.org/officeDocument/2006/relationships/oleObject" Target="../embeddings/oleObject12.bin"/><Relationship Id="rId29" Type="http://schemas.openxmlformats.org/officeDocument/2006/relationships/oleObject" Target="../embeddings/oleObject25.bin"/><Relationship Id="rId11" Type="http://schemas.openxmlformats.org/officeDocument/2006/relationships/oleObject" Target="../embeddings/oleObject7.bin"/><Relationship Id="rId24" Type="http://schemas.openxmlformats.org/officeDocument/2006/relationships/oleObject" Target="../embeddings/oleObject20.bin"/><Relationship Id="rId32" Type="http://schemas.openxmlformats.org/officeDocument/2006/relationships/oleObject" Target="../embeddings/oleObject28.bin"/><Relationship Id="rId37" Type="http://schemas.openxmlformats.org/officeDocument/2006/relationships/oleObject" Target="../embeddings/oleObject33.bin"/><Relationship Id="rId40" Type="http://schemas.openxmlformats.org/officeDocument/2006/relationships/oleObject" Target="../embeddings/oleObject36.bin"/><Relationship Id="rId45" Type="http://schemas.openxmlformats.org/officeDocument/2006/relationships/oleObject" Target="../embeddings/oleObject41.bin"/><Relationship Id="rId53" Type="http://schemas.openxmlformats.org/officeDocument/2006/relationships/oleObject" Target="../embeddings/oleObject49.bin"/><Relationship Id="rId58" Type="http://schemas.openxmlformats.org/officeDocument/2006/relationships/oleObject" Target="../embeddings/oleObject54.bin"/><Relationship Id="rId5" Type="http://schemas.openxmlformats.org/officeDocument/2006/relationships/image" Target="../media/image2.emf"/><Relationship Id="rId19" Type="http://schemas.openxmlformats.org/officeDocument/2006/relationships/oleObject" Target="../embeddings/oleObject15.bin"/><Relationship Id="rId4" Type="http://schemas.openxmlformats.org/officeDocument/2006/relationships/oleObject" Target="../embeddings/oleObject1.bin"/><Relationship Id="rId9" Type="http://schemas.openxmlformats.org/officeDocument/2006/relationships/oleObject" Target="../embeddings/oleObject5.bin"/><Relationship Id="rId14" Type="http://schemas.openxmlformats.org/officeDocument/2006/relationships/oleObject" Target="../embeddings/oleObject10.bin"/><Relationship Id="rId22" Type="http://schemas.openxmlformats.org/officeDocument/2006/relationships/oleObject" Target="../embeddings/oleObject18.bin"/><Relationship Id="rId27" Type="http://schemas.openxmlformats.org/officeDocument/2006/relationships/oleObject" Target="../embeddings/oleObject23.bin"/><Relationship Id="rId30" Type="http://schemas.openxmlformats.org/officeDocument/2006/relationships/oleObject" Target="../embeddings/oleObject26.bin"/><Relationship Id="rId35" Type="http://schemas.openxmlformats.org/officeDocument/2006/relationships/oleObject" Target="../embeddings/oleObject31.bin"/><Relationship Id="rId43" Type="http://schemas.openxmlformats.org/officeDocument/2006/relationships/oleObject" Target="../embeddings/oleObject39.bin"/><Relationship Id="rId48" Type="http://schemas.openxmlformats.org/officeDocument/2006/relationships/oleObject" Target="../embeddings/oleObject44.bin"/><Relationship Id="rId56" Type="http://schemas.openxmlformats.org/officeDocument/2006/relationships/oleObject" Target="../embeddings/oleObject52.bin"/><Relationship Id="rId8" Type="http://schemas.openxmlformats.org/officeDocument/2006/relationships/oleObject" Target="../embeddings/oleObject4.bin"/><Relationship Id="rId51" Type="http://schemas.openxmlformats.org/officeDocument/2006/relationships/oleObject" Target="../embeddings/oleObject47.bin"/><Relationship Id="rId3" Type="http://schemas.openxmlformats.org/officeDocument/2006/relationships/vmlDrawing" Target="../drawings/vmlDrawing1.vml"/><Relationship Id="rId12" Type="http://schemas.openxmlformats.org/officeDocument/2006/relationships/oleObject" Target="../embeddings/oleObject8.bin"/><Relationship Id="rId17" Type="http://schemas.openxmlformats.org/officeDocument/2006/relationships/oleObject" Target="../embeddings/oleObject13.bin"/><Relationship Id="rId25" Type="http://schemas.openxmlformats.org/officeDocument/2006/relationships/oleObject" Target="../embeddings/oleObject21.bin"/><Relationship Id="rId33" Type="http://schemas.openxmlformats.org/officeDocument/2006/relationships/oleObject" Target="../embeddings/oleObject29.bin"/><Relationship Id="rId38" Type="http://schemas.openxmlformats.org/officeDocument/2006/relationships/oleObject" Target="../embeddings/oleObject34.bin"/><Relationship Id="rId46" Type="http://schemas.openxmlformats.org/officeDocument/2006/relationships/oleObject" Target="../embeddings/oleObject42.bin"/><Relationship Id="rId59" Type="http://schemas.openxmlformats.org/officeDocument/2006/relationships/oleObject" Target="../embeddings/oleObject55.bin"/><Relationship Id="rId20" Type="http://schemas.openxmlformats.org/officeDocument/2006/relationships/oleObject" Target="../embeddings/oleObject16.bin"/><Relationship Id="rId41" Type="http://schemas.openxmlformats.org/officeDocument/2006/relationships/oleObject" Target="../embeddings/oleObject37.bin"/><Relationship Id="rId54" Type="http://schemas.openxmlformats.org/officeDocument/2006/relationships/oleObject" Target="../embeddings/oleObject50.bin"/><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5" Type="http://schemas.openxmlformats.org/officeDocument/2006/relationships/oleObject" Target="../embeddings/oleObject11.bin"/><Relationship Id="rId23" Type="http://schemas.openxmlformats.org/officeDocument/2006/relationships/oleObject" Target="../embeddings/oleObject19.bin"/><Relationship Id="rId28" Type="http://schemas.openxmlformats.org/officeDocument/2006/relationships/oleObject" Target="../embeddings/oleObject24.bin"/><Relationship Id="rId36" Type="http://schemas.openxmlformats.org/officeDocument/2006/relationships/oleObject" Target="../embeddings/oleObject32.bin"/><Relationship Id="rId49" Type="http://schemas.openxmlformats.org/officeDocument/2006/relationships/oleObject" Target="../embeddings/oleObject45.bin"/><Relationship Id="rId57" Type="http://schemas.openxmlformats.org/officeDocument/2006/relationships/oleObject" Target="../embeddings/oleObject53.bin"/><Relationship Id="rId10" Type="http://schemas.openxmlformats.org/officeDocument/2006/relationships/oleObject" Target="../embeddings/oleObject6.bin"/><Relationship Id="rId31" Type="http://schemas.openxmlformats.org/officeDocument/2006/relationships/oleObject" Target="../embeddings/oleObject27.bin"/><Relationship Id="rId44" Type="http://schemas.openxmlformats.org/officeDocument/2006/relationships/oleObject" Target="../embeddings/oleObject40.bin"/><Relationship Id="rId52" Type="http://schemas.openxmlformats.org/officeDocument/2006/relationships/oleObject" Target="../embeddings/oleObject48.bin"/><Relationship Id="rId60" Type="http://schemas.openxmlformats.org/officeDocument/2006/relationships/oleObject" Target="../embeddings/oleObject5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ivotTable" Target="../pivotTables/pivotTable3.xml"/><Relationship Id="rId7"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pivotTable" Target="../pivotTables/pivotTable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trlProp" Target="../ctrlProps/ctrlProp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trlProp" Target="../ctrlProps/ctrlProp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FC92-F111-49E3-94A1-AB9AA01FD147}">
  <sheetPr>
    <tabColor theme="6"/>
  </sheetPr>
  <dimension ref="B2:D73"/>
  <sheetViews>
    <sheetView showGridLines="0" tabSelected="1" zoomScale="80" zoomScaleNormal="80" workbookViewId="0">
      <pane ySplit="2" topLeftCell="A3" activePane="bottomLeft" state="frozen"/>
      <selection pane="bottomLeft" activeCell="A5" sqref="A5"/>
    </sheetView>
  </sheetViews>
  <sheetFormatPr defaultRowHeight="14.1"/>
  <cols>
    <col min="1" max="1" width="14.625" customWidth="1"/>
    <col min="2" max="2" width="34.625" style="203" bestFit="1" customWidth="1"/>
    <col min="3" max="3" width="55.625" style="199" customWidth="1"/>
    <col min="4" max="4" width="34.625" style="203" customWidth="1"/>
  </cols>
  <sheetData>
    <row r="2" spans="2:4" ht="23.25" customHeight="1">
      <c r="B2" s="200" t="s">
        <v>0</v>
      </c>
      <c r="C2" s="201" t="s">
        <v>1</v>
      </c>
      <c r="D2" s="200" t="s">
        <v>2</v>
      </c>
    </row>
    <row r="3" spans="2:4" ht="42">
      <c r="B3" s="202" t="s">
        <v>3</v>
      </c>
      <c r="C3" s="202" t="s">
        <v>4</v>
      </c>
      <c r="D3" s="202" t="s">
        <v>5</v>
      </c>
    </row>
    <row r="4" spans="2:4" ht="56.1">
      <c r="B4" s="202" t="s">
        <v>6</v>
      </c>
      <c r="C4" s="202" t="s">
        <v>7</v>
      </c>
      <c r="D4" s="202" t="s">
        <v>5</v>
      </c>
    </row>
    <row r="5" spans="2:4" ht="42.75" customHeight="1">
      <c r="B5" s="202" t="s">
        <v>8</v>
      </c>
      <c r="C5" s="202" t="s">
        <v>9</v>
      </c>
      <c r="D5" s="202" t="s">
        <v>5</v>
      </c>
    </row>
    <row r="6" spans="2:4" ht="57.6" customHeight="1">
      <c r="B6" s="202" t="s">
        <v>10</v>
      </c>
      <c r="C6" s="202" t="s">
        <v>11</v>
      </c>
      <c r="D6" s="202" t="s">
        <v>5</v>
      </c>
    </row>
    <row r="7" spans="2:4" ht="64.5" customHeight="1">
      <c r="B7" s="202" t="s">
        <v>12</v>
      </c>
      <c r="C7" s="202" t="s">
        <v>13</v>
      </c>
      <c r="D7" s="202" t="s">
        <v>5</v>
      </c>
    </row>
    <row r="8" spans="2:4" ht="46.5" customHeight="1">
      <c r="B8" s="202" t="s">
        <v>14</v>
      </c>
      <c r="C8" s="202" t="s">
        <v>15</v>
      </c>
      <c r="D8" s="202" t="s">
        <v>5</v>
      </c>
    </row>
    <row r="9" spans="2:4">
      <c r="B9" s="198"/>
      <c r="D9" s="198"/>
    </row>
    <row r="10" spans="2:4">
      <c r="B10" s="198"/>
      <c r="D10" s="198"/>
    </row>
    <row r="11" spans="2:4">
      <c r="B11" s="198"/>
      <c r="D11" s="198"/>
    </row>
    <row r="12" spans="2:4">
      <c r="B12" s="198"/>
      <c r="D12" s="198"/>
    </row>
    <row r="13" spans="2:4">
      <c r="B13" s="198"/>
      <c r="D13" s="198"/>
    </row>
    <row r="14" spans="2:4">
      <c r="B14" s="198"/>
      <c r="D14" s="198"/>
    </row>
    <row r="15" spans="2:4">
      <c r="B15" s="198"/>
      <c r="D15" s="198"/>
    </row>
    <row r="16" spans="2:4">
      <c r="B16" s="198"/>
      <c r="D16" s="198"/>
    </row>
    <row r="17" spans="2:4">
      <c r="B17" s="198"/>
      <c r="D17" s="198"/>
    </row>
    <row r="18" spans="2:4">
      <c r="B18" s="198"/>
      <c r="D18" s="198"/>
    </row>
    <row r="19" spans="2:4">
      <c r="B19" s="198"/>
      <c r="D19" s="198"/>
    </row>
    <row r="20" spans="2:4">
      <c r="B20" s="198"/>
      <c r="D20" s="198"/>
    </row>
    <row r="21" spans="2:4">
      <c r="B21" s="198"/>
      <c r="D21" s="198"/>
    </row>
    <row r="22" spans="2:4">
      <c r="B22" s="198"/>
      <c r="D22" s="198"/>
    </row>
    <row r="23" spans="2:4">
      <c r="B23" s="198"/>
      <c r="D23" s="198"/>
    </row>
    <row r="24" spans="2:4">
      <c r="B24" s="198"/>
      <c r="D24" s="198"/>
    </row>
    <row r="25" spans="2:4">
      <c r="B25" s="198"/>
      <c r="D25" s="198"/>
    </row>
    <row r="28" spans="2:4">
      <c r="B28" s="199"/>
      <c r="D28" s="199"/>
    </row>
    <row r="29" spans="2:4">
      <c r="B29" s="199"/>
      <c r="D29" s="199"/>
    </row>
    <row r="30" spans="2:4">
      <c r="B30" s="199"/>
      <c r="D30" s="199"/>
    </row>
    <row r="31" spans="2:4">
      <c r="B31" s="199"/>
      <c r="D31" s="199"/>
    </row>
    <row r="32" spans="2:4">
      <c r="B32" s="199"/>
      <c r="D32" s="199"/>
    </row>
    <row r="33" spans="2:4">
      <c r="B33" s="199"/>
      <c r="D33" s="199"/>
    </row>
    <row r="34" spans="2:4">
      <c r="B34" s="199"/>
      <c r="D34" s="199"/>
    </row>
    <row r="35" spans="2:4">
      <c r="B35" s="199"/>
      <c r="D35" s="199"/>
    </row>
    <row r="36" spans="2:4">
      <c r="B36" s="199"/>
      <c r="D36" s="199"/>
    </row>
    <row r="37" spans="2:4">
      <c r="B37" s="199"/>
      <c r="D37" s="199"/>
    </row>
    <row r="38" spans="2:4">
      <c r="B38" s="199"/>
      <c r="D38" s="199"/>
    </row>
    <row r="39" spans="2:4">
      <c r="B39" s="199"/>
      <c r="D39" s="199"/>
    </row>
    <row r="40" spans="2:4">
      <c r="B40" s="199"/>
      <c r="D40" s="199"/>
    </row>
    <row r="41" spans="2:4">
      <c r="B41" s="199"/>
      <c r="D41" s="199"/>
    </row>
    <row r="42" spans="2:4">
      <c r="B42" s="199"/>
      <c r="D42" s="199"/>
    </row>
    <row r="43" spans="2:4">
      <c r="B43" s="199"/>
      <c r="D43" s="199"/>
    </row>
    <row r="44" spans="2:4">
      <c r="B44" s="199"/>
      <c r="D44" s="199"/>
    </row>
    <row r="45" spans="2:4">
      <c r="B45" s="199"/>
      <c r="D45" s="199"/>
    </row>
    <row r="46" spans="2:4">
      <c r="B46" s="199"/>
      <c r="D46" s="199"/>
    </row>
    <row r="47" spans="2:4">
      <c r="B47" s="199"/>
      <c r="D47" s="199"/>
    </row>
    <row r="48" spans="2:4">
      <c r="B48" s="199"/>
      <c r="D48" s="199"/>
    </row>
    <row r="49" spans="2:4">
      <c r="B49" s="199"/>
      <c r="D49" s="199"/>
    </row>
    <row r="50" spans="2:4">
      <c r="B50" s="199"/>
      <c r="D50" s="199"/>
    </row>
    <row r="51" spans="2:4">
      <c r="B51" s="199"/>
      <c r="D51" s="199"/>
    </row>
    <row r="52" spans="2:4">
      <c r="B52" s="199"/>
      <c r="D52" s="199"/>
    </row>
    <row r="53" spans="2:4">
      <c r="B53" s="199"/>
      <c r="D53" s="199"/>
    </row>
    <row r="54" spans="2:4">
      <c r="B54" s="199"/>
      <c r="D54" s="199"/>
    </row>
    <row r="55" spans="2:4">
      <c r="B55" s="199"/>
      <c r="D55" s="199"/>
    </row>
    <row r="56" spans="2:4">
      <c r="B56" s="199"/>
      <c r="D56" s="199"/>
    </row>
    <row r="57" spans="2:4">
      <c r="B57" s="199"/>
      <c r="D57" s="199"/>
    </row>
    <row r="58" spans="2:4">
      <c r="B58" s="199"/>
      <c r="D58" s="199"/>
    </row>
    <row r="59" spans="2:4">
      <c r="B59" s="199"/>
      <c r="D59" s="199"/>
    </row>
    <row r="60" spans="2:4">
      <c r="B60" s="199"/>
      <c r="D60" s="199"/>
    </row>
    <row r="61" spans="2:4">
      <c r="B61" s="199"/>
      <c r="D61" s="199"/>
    </row>
    <row r="62" spans="2:4">
      <c r="B62" s="199"/>
      <c r="D62" s="199"/>
    </row>
    <row r="63" spans="2:4">
      <c r="B63" s="199"/>
      <c r="D63" s="199"/>
    </row>
    <row r="64" spans="2:4">
      <c r="B64" s="199"/>
      <c r="D64" s="199"/>
    </row>
    <row r="65" spans="2:4">
      <c r="B65" s="199"/>
      <c r="D65" s="199"/>
    </row>
    <row r="66" spans="2:4">
      <c r="B66" s="199"/>
      <c r="D66" s="199"/>
    </row>
    <row r="67" spans="2:4">
      <c r="B67" s="199"/>
      <c r="D67" s="199"/>
    </row>
    <row r="68" spans="2:4">
      <c r="B68" s="199"/>
      <c r="D68" s="199"/>
    </row>
    <row r="69" spans="2:4">
      <c r="B69" s="199"/>
      <c r="D69" s="199"/>
    </row>
    <row r="70" spans="2:4">
      <c r="B70" s="199"/>
      <c r="D70" s="199"/>
    </row>
    <row r="71" spans="2:4">
      <c r="B71" s="199"/>
      <c r="D71" s="199"/>
    </row>
    <row r="72" spans="2:4">
      <c r="B72" s="199"/>
      <c r="D72" s="199"/>
    </row>
    <row r="73" spans="2:4">
      <c r="B73" s="199"/>
      <c r="D73" s="199"/>
    </row>
  </sheetData>
  <autoFilter ref="B2:D8" xr:uid="{E078F5B2-5CD0-4E3F-A648-3C266AB3A264}"/>
  <dataValidations count="1">
    <dataValidation type="list" allowBlank="1" showInputMessage="1" showErrorMessage="1" sqref="D3:D8" xr:uid="{E7603F50-0DC8-47E4-9C79-D90BDE8F2AB7}">
      <formula1>"Please select,Yes,No"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48DBF-B268-4887-BEBE-66DACCBB7D7D}">
  <sheetPr>
    <tabColor rgb="FF00B050"/>
    <pageSetUpPr fitToPage="1"/>
  </sheetPr>
  <dimension ref="A2:D39"/>
  <sheetViews>
    <sheetView showGridLines="0" zoomScale="80" zoomScaleNormal="80" workbookViewId="0">
      <selection activeCell="D17" sqref="D17"/>
    </sheetView>
  </sheetViews>
  <sheetFormatPr defaultRowHeight="15.6"/>
  <cols>
    <col min="1" max="1" width="14.625" style="8" customWidth="1"/>
    <col min="2" max="2" width="27.5" style="8" customWidth="1"/>
    <col min="3" max="3" width="80.625" customWidth="1"/>
    <col min="4" max="4" width="60" bestFit="1" customWidth="1"/>
  </cols>
  <sheetData>
    <row r="2" spans="2:4" ht="23.25" customHeight="1">
      <c r="B2" s="208" t="s">
        <v>16</v>
      </c>
      <c r="C2" s="209"/>
      <c r="D2" s="209"/>
    </row>
    <row r="3" spans="2:4" ht="31.5" customHeight="1">
      <c r="B3" s="204" t="s">
        <v>17</v>
      </c>
      <c r="C3" s="204"/>
      <c r="D3" s="204"/>
    </row>
    <row r="4" spans="2:4" ht="44.25" customHeight="1">
      <c r="B4" s="204" t="s">
        <v>18</v>
      </c>
      <c r="C4" s="204"/>
      <c r="D4" s="204"/>
    </row>
    <row r="5" spans="2:4" ht="18" customHeight="1">
      <c r="B5" s="204" t="s">
        <v>19</v>
      </c>
      <c r="C5" s="204"/>
      <c r="D5" s="204"/>
    </row>
    <row r="6" spans="2:4" ht="15.75" customHeight="1">
      <c r="B6" s="11" t="s">
        <v>20</v>
      </c>
      <c r="C6" s="11" t="s">
        <v>21</v>
      </c>
      <c r="D6" s="11" t="s">
        <v>22</v>
      </c>
    </row>
    <row r="7" spans="2:4" ht="15.75" customHeight="1">
      <c r="B7" s="11" t="s">
        <v>23</v>
      </c>
      <c r="C7" s="11" t="s">
        <v>24</v>
      </c>
      <c r="D7" s="11" t="s">
        <v>25</v>
      </c>
    </row>
    <row r="8" spans="2:4" ht="15.75" customHeight="1">
      <c r="B8" s="11" t="s">
        <v>26</v>
      </c>
      <c r="C8" s="11" t="s">
        <v>27</v>
      </c>
      <c r="D8" s="11" t="s">
        <v>28</v>
      </c>
    </row>
    <row r="9" spans="2:4" ht="15.75" customHeight="1">
      <c r="B9" s="11" t="s">
        <v>29</v>
      </c>
      <c r="C9" s="11" t="s">
        <v>30</v>
      </c>
      <c r="D9" s="11">
        <v>32</v>
      </c>
    </row>
    <row r="10" spans="2:4" ht="15.75" customHeight="1">
      <c r="B10" s="11"/>
      <c r="C10" s="11"/>
      <c r="D10" s="11"/>
    </row>
    <row r="11" spans="2:4" ht="47.25" customHeight="1">
      <c r="B11" s="204" t="s">
        <v>31</v>
      </c>
      <c r="C11" s="204"/>
      <c r="D11" s="204"/>
    </row>
    <row r="12" spans="2:4" ht="57.75" customHeight="1">
      <c r="B12" s="210" t="s">
        <v>32</v>
      </c>
      <c r="C12" s="210"/>
      <c r="D12" s="210"/>
    </row>
    <row r="13" spans="2:4" ht="57.75" customHeight="1">
      <c r="B13" s="204" t="s">
        <v>33</v>
      </c>
      <c r="C13" s="205"/>
      <c r="D13" s="205"/>
    </row>
    <row r="14" spans="2:4" ht="16.5" customHeight="1">
      <c r="B14" s="133" t="s">
        <v>20</v>
      </c>
      <c r="C14" s="11" t="s">
        <v>21</v>
      </c>
      <c r="D14" s="184" t="str">
        <f>'VSM (KGH ED RAFTING)'!S30&amp;" for "&amp;'VSM (KGH ED RAFTING)'!R$29&amp;", and "&amp;'VSM (KGH ED RAFTING)'!V30&amp;" for "&amp;'VSM (KGH ED RAFTING)'!U$29</f>
        <v>1 hrs 44 mins  for LAS Patients, and 1 hrs 32 mins  for Walk In Patients</v>
      </c>
    </row>
    <row r="15" spans="2:4" ht="16.5" customHeight="1">
      <c r="B15" s="133" t="s">
        <v>23</v>
      </c>
      <c r="C15" s="11" t="s">
        <v>34</v>
      </c>
      <c r="D15" s="184" t="str">
        <f>'VSM (KGH ED RAFTING)'!S31&amp;" for "&amp;'VSM (KGH ED RAFTING)'!R$29&amp;", and "&amp;'VSM (KGH ED RAFTING)'!V31&amp;" for "&amp;'VSM (KGH ED RAFTING)'!U$29</f>
        <v>0 hrs 50 mins  for LAS Patients, and 0 hrs 48 mins  for Walk In Patients</v>
      </c>
    </row>
    <row r="16" spans="2:4" ht="16.5" customHeight="1">
      <c r="B16" s="133" t="s">
        <v>26</v>
      </c>
      <c r="C16" s="11" t="s">
        <v>27</v>
      </c>
      <c r="D16" s="184" t="str">
        <f>'VSM (KGH ED RAFTING)'!S37&amp;" for "&amp;'VSM (KGH ED RAFTING)'!R$29&amp;", and "&amp;'VSM (KGH ED RAFTING)'!V37&amp;" for "&amp;'VSM (KGH ED RAFTING)'!U$29</f>
        <v>0 hrs 38 mins  for LAS Patients, and 0 hrs 21 mins  for Walk In Patients</v>
      </c>
    </row>
    <row r="17" spans="2:4" ht="16.5" customHeight="1">
      <c r="B17" s="133" t="s">
        <v>29</v>
      </c>
      <c r="C17" s="11" t="s">
        <v>35</v>
      </c>
      <c r="D17" s="184" t="e">
        <f>GETPIVOTDATA("Improvement Idea ",#REF!)</f>
        <v>#REF!</v>
      </c>
    </row>
    <row r="18" spans="2:4">
      <c r="B18" s="133" t="s">
        <v>36</v>
      </c>
      <c r="C18" s="11" t="s">
        <v>37</v>
      </c>
      <c r="D18" s="184">
        <v>46</v>
      </c>
    </row>
    <row r="19" spans="2:4">
      <c r="B19" s="9"/>
    </row>
    <row r="20" spans="2:4" ht="31.5" customHeight="1">
      <c r="B20" s="206" t="s">
        <v>38</v>
      </c>
      <c r="C20" s="207"/>
      <c r="D20" s="207"/>
    </row>
    <row r="21" spans="2:4">
      <c r="B21" s="9"/>
    </row>
    <row r="22" spans="2:4">
      <c r="B22" s="9"/>
    </row>
    <row r="23" spans="2:4">
      <c r="B23" s="9"/>
    </row>
    <row r="24" spans="2:4">
      <c r="B24" s="9"/>
    </row>
    <row r="25" spans="2:4">
      <c r="B25" s="9"/>
    </row>
    <row r="26" spans="2:4">
      <c r="B26" s="9"/>
    </row>
    <row r="27" spans="2:4">
      <c r="B27" s="9"/>
    </row>
    <row r="28" spans="2:4">
      <c r="B28" s="9"/>
    </row>
    <row r="29" spans="2:4">
      <c r="B29" s="9"/>
    </row>
    <row r="30" spans="2:4">
      <c r="B30" s="9"/>
    </row>
    <row r="31" spans="2:4">
      <c r="B31" s="9"/>
    </row>
    <row r="32" spans="2:4">
      <c r="B32" s="9"/>
    </row>
    <row r="33" spans="2:2">
      <c r="B33" s="9"/>
    </row>
    <row r="34" spans="2:2">
      <c r="B34" s="9"/>
    </row>
    <row r="35" spans="2:2">
      <c r="B35" s="9"/>
    </row>
    <row r="36" spans="2:2">
      <c r="B36" s="9"/>
    </row>
    <row r="37" spans="2:2">
      <c r="B37" s="9"/>
    </row>
    <row r="38" spans="2:2">
      <c r="B38" s="9"/>
    </row>
    <row r="39" spans="2:2">
      <c r="B39" s="9"/>
    </row>
  </sheetData>
  <mergeCells count="8">
    <mergeCell ref="B13:D13"/>
    <mergeCell ref="B20:D20"/>
    <mergeCell ref="B4:D4"/>
    <mergeCell ref="B2:D2"/>
    <mergeCell ref="B12:D12"/>
    <mergeCell ref="B5:D5"/>
    <mergeCell ref="B3:D3"/>
    <mergeCell ref="B11:D11"/>
  </mergeCells>
  <pageMargins left="0.7" right="0.7" top="0.75" bottom="0.75" header="0.3" footer="0.3"/>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B7B4-9D7C-4D95-9C30-AB495DE62B8B}">
  <sheetPr>
    <tabColor rgb="FF00B050"/>
  </sheetPr>
  <dimension ref="B2:AC28"/>
  <sheetViews>
    <sheetView showGridLines="0" zoomScale="75" zoomScaleNormal="112" workbookViewId="0">
      <selection activeCell="AE21" sqref="AE21"/>
    </sheetView>
  </sheetViews>
  <sheetFormatPr defaultRowHeight="14.1"/>
  <cols>
    <col min="1" max="1" width="14.625" customWidth="1"/>
    <col min="10" max="10" width="1.625" customWidth="1"/>
    <col min="15" max="15" width="1.625" customWidth="1"/>
    <col min="21" max="21" width="1.625" customWidth="1"/>
    <col min="28" max="28" width="15.5" customWidth="1"/>
    <col min="29" max="29" width="1.625" customWidth="1"/>
  </cols>
  <sheetData>
    <row r="2" spans="2:29" ht="21">
      <c r="B2" s="211" t="s">
        <v>39</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row>
    <row r="27" spans="2:29">
      <c r="F27" t="s">
        <v>40</v>
      </c>
    </row>
    <row r="28" spans="2:29" ht="21">
      <c r="B28" s="211" t="s">
        <v>41</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row>
  </sheetData>
  <mergeCells count="2">
    <mergeCell ref="B2:AC2"/>
    <mergeCell ref="B28:AC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0EBDD-E03F-4E11-9A48-796BF15105B3}">
  <sheetPr codeName="Sheet21">
    <tabColor rgb="FF00B050"/>
    <pageSetUpPr autoPageBreaks="0"/>
  </sheetPr>
  <dimension ref="A2:Y50"/>
  <sheetViews>
    <sheetView showGridLines="0" zoomScale="60" zoomScaleNormal="60" workbookViewId="0">
      <selection activeCell="L26" sqref="L26"/>
    </sheetView>
  </sheetViews>
  <sheetFormatPr defaultRowHeight="14.1"/>
  <cols>
    <col min="1" max="1" width="9" customWidth="1"/>
    <col min="2" max="2" width="31.75" customWidth="1"/>
    <col min="3" max="3" width="9" customWidth="1"/>
    <col min="4" max="4" width="31.75" customWidth="1"/>
    <col min="5" max="5" width="9" customWidth="1"/>
    <col min="6" max="6" width="31.75" customWidth="1"/>
    <col min="7" max="7" width="11" customWidth="1"/>
    <col min="8" max="8" width="8.375" customWidth="1"/>
    <col min="9" max="9" width="32.125" customWidth="1"/>
    <col min="10" max="10" width="28.25" customWidth="1"/>
    <col min="11" max="11" width="32.625" customWidth="1"/>
    <col min="12" max="12" width="31.625" customWidth="1"/>
    <col min="13" max="13" width="32.625" customWidth="1"/>
    <col min="14" max="14" width="29.5" customWidth="1"/>
    <col min="15" max="15" width="32.625" customWidth="1"/>
    <col min="17" max="17" width="29.375" bestFit="1" customWidth="1"/>
    <col min="18" max="18" width="23.75" bestFit="1" customWidth="1"/>
    <col min="19" max="19" width="12.625" customWidth="1"/>
    <col min="20" max="20" width="30.375" customWidth="1"/>
    <col min="21" max="21" width="21" customWidth="1"/>
    <col min="22" max="22" width="14.375" customWidth="1"/>
    <col min="23" max="23" width="29.125" bestFit="1" customWidth="1"/>
    <col min="24" max="24" width="24.75" bestFit="1" customWidth="1"/>
  </cols>
  <sheetData>
    <row r="2" spans="1:14" ht="15.6">
      <c r="B2" s="1" t="s">
        <v>42</v>
      </c>
      <c r="J2" s="2" t="s">
        <v>43</v>
      </c>
      <c r="K2" s="186" t="s">
        <v>44</v>
      </c>
      <c r="L2" s="2"/>
      <c r="M2" s="2"/>
      <c r="N2" s="77"/>
    </row>
    <row r="3" spans="1:14" ht="14.25" customHeight="1">
      <c r="A3" s="2" t="s">
        <v>45</v>
      </c>
      <c r="B3" s="3" t="s">
        <v>46</v>
      </c>
      <c r="E3" s="2"/>
      <c r="J3" s="2" t="s">
        <v>47</v>
      </c>
      <c r="K3" s="187">
        <v>45229</v>
      </c>
      <c r="L3" s="2"/>
      <c r="M3" s="2"/>
      <c r="N3" s="78"/>
    </row>
    <row r="4" spans="1:14" ht="15.6">
      <c r="A4" s="2" t="s">
        <v>48</v>
      </c>
      <c r="B4" s="3" t="s">
        <v>49</v>
      </c>
      <c r="E4" s="2"/>
    </row>
    <row r="24" spans="1:25" ht="14.45" thickBot="1"/>
    <row r="25" spans="1:25" ht="29.45" thickBot="1">
      <c r="B25" s="79" t="s">
        <v>50</v>
      </c>
      <c r="D25" s="80" t="s">
        <v>51</v>
      </c>
      <c r="F25" s="193" t="s">
        <v>52</v>
      </c>
      <c r="I25" s="81" t="s">
        <v>53</v>
      </c>
      <c r="K25" s="82" t="s">
        <v>54</v>
      </c>
      <c r="M25" s="106" t="s">
        <v>55</v>
      </c>
      <c r="O25" s="189" t="s">
        <v>56</v>
      </c>
      <c r="P25" s="83"/>
      <c r="Q25" s="84"/>
      <c r="R25" s="33" t="s">
        <v>57</v>
      </c>
      <c r="T25" s="84"/>
      <c r="U25" s="33"/>
    </row>
    <row r="26" spans="1:25" ht="248.25" customHeight="1" thickBot="1">
      <c r="B26" s="85" t="s">
        <v>58</v>
      </c>
      <c r="D26" s="86" t="s">
        <v>59</v>
      </c>
      <c r="F26" s="192" t="s">
        <v>60</v>
      </c>
      <c r="I26" s="87" t="s">
        <v>61</v>
      </c>
      <c r="K26" s="88" t="s">
        <v>62</v>
      </c>
      <c r="M26" s="107" t="s">
        <v>63</v>
      </c>
      <c r="O26" s="188" t="s">
        <v>64</v>
      </c>
      <c r="P26" s="89"/>
      <c r="Q26" s="90"/>
      <c r="R26" s="91"/>
      <c r="T26" s="90"/>
      <c r="U26" s="91"/>
    </row>
    <row r="27" spans="1:25" ht="30" customHeight="1" thickBot="1">
      <c r="B27" s="92"/>
      <c r="D27" s="92" t="s">
        <v>65</v>
      </c>
      <c r="F27" s="92" t="s">
        <v>66</v>
      </c>
      <c r="H27" s="83"/>
      <c r="I27" s="92" t="s">
        <v>67</v>
      </c>
      <c r="J27" s="93"/>
      <c r="K27" s="92" t="s">
        <v>68</v>
      </c>
      <c r="M27" s="92" t="s">
        <v>69</v>
      </c>
      <c r="N27" s="93"/>
      <c r="O27" s="92"/>
      <c r="R27" s="91"/>
      <c r="U27" s="91"/>
    </row>
    <row r="28" spans="1:25" ht="14.45" thickBot="1">
      <c r="C28" s="94">
        <v>0</v>
      </c>
      <c r="E28" s="94">
        <v>0</v>
      </c>
      <c r="G28" s="185">
        <f>'Lead Time (PELC)'!Q15</f>
        <v>4.8611111000000009E-3</v>
      </c>
      <c r="H28" s="94"/>
      <c r="J28" s="190">
        <f>'Lead Time (Combined)'!U19</f>
        <v>6.9444440000000004E-4</v>
      </c>
      <c r="L28" s="190">
        <f>'Lead Time (Combined)'!U23</f>
        <v>2.7777778000000002E-3</v>
      </c>
      <c r="N28" s="190">
        <f>'Lead Time (Combined)'!U27</f>
        <v>1.11111111E-2</v>
      </c>
      <c r="R28" s="33"/>
      <c r="U28" s="33"/>
    </row>
    <row r="29" spans="1:25" ht="14.45" thickBot="1">
      <c r="B29" s="166">
        <f>B31</f>
        <v>0</v>
      </c>
      <c r="C29" s="96"/>
      <c r="D29" s="166">
        <f>D31</f>
        <v>1.5625000000000001E-3</v>
      </c>
      <c r="E29" s="96"/>
      <c r="F29" s="166">
        <f>F31</f>
        <v>6.9444440000000004E-4</v>
      </c>
      <c r="G29" s="191"/>
      <c r="H29" s="96"/>
      <c r="I29" s="95">
        <f>I31</f>
        <v>1.14351852E-2</v>
      </c>
      <c r="J29" s="97"/>
      <c r="K29" s="95">
        <f>K31</f>
        <v>1.5185185E-2</v>
      </c>
      <c r="L29" s="97"/>
      <c r="M29" s="95">
        <f>M31</f>
        <v>1.5972222100000003E-2</v>
      </c>
      <c r="N29" s="97"/>
      <c r="O29" s="166">
        <f>O31</f>
        <v>0</v>
      </c>
      <c r="Q29" s="98" t="s">
        <v>70</v>
      </c>
      <c r="R29" s="98" t="s">
        <v>71</v>
      </c>
      <c r="T29" s="98" t="s">
        <v>72</v>
      </c>
      <c r="U29" s="98" t="s">
        <v>73</v>
      </c>
      <c r="W29" s="98" t="s">
        <v>74</v>
      </c>
      <c r="X29" s="98" t="s">
        <v>75</v>
      </c>
    </row>
    <row r="30" spans="1:25" ht="15" thickTop="1" thickBot="1">
      <c r="B30" s="167"/>
      <c r="D30" s="167"/>
      <c r="F30" s="167"/>
      <c r="I30" s="99"/>
      <c r="K30" s="99"/>
      <c r="M30" s="99"/>
      <c r="O30" s="167"/>
      <c r="P30" s="93"/>
      <c r="Q30" s="100" t="s">
        <v>76</v>
      </c>
      <c r="R30" s="194">
        <f>B43+C42+D43+E42+F43+G42+I29+J28+K29+M29+N28+L28+O29</f>
        <v>7.2488425650000007E-2</v>
      </c>
      <c r="S30" t="str">
        <f>TEXT(R30,"h"" hrs ""m"" mins """)</f>
        <v xml:space="preserve">1 hrs 44 mins </v>
      </c>
      <c r="T30" s="100" t="s">
        <v>76</v>
      </c>
      <c r="U30" s="194">
        <f>B29+C28+D29+E28+F29+G28+I29+J28+K29+L28+M29+N28+O29</f>
        <v>6.4293981099999994E-2</v>
      </c>
      <c r="V30" t="str">
        <f>TEXT(U30,"h"" hrs ""m"" mins """)</f>
        <v xml:space="preserve">1 hrs 32 mins </v>
      </c>
      <c r="W30" s="100" t="s">
        <v>76</v>
      </c>
      <c r="X30" s="194">
        <f>B29+C28+D43+E28+F43+G42+I29+J28+K29+L28+M29+N28+O29</f>
        <v>7.2488425649999993E-2</v>
      </c>
      <c r="Y30" t="str">
        <f>TEXT(X30,"h"" hrs ""m"" mins """)</f>
        <v xml:space="preserve">1 hrs 44 mins </v>
      </c>
    </row>
    <row r="31" spans="1:25" ht="14.45" thickBot="1">
      <c r="A31" s="101" t="s">
        <v>77</v>
      </c>
      <c r="B31" s="168">
        <v>0</v>
      </c>
      <c r="C31" s="101" t="s">
        <v>77</v>
      </c>
      <c r="D31" s="168">
        <f>'Cycle Time Reception (PELC)'!D107</f>
        <v>1.5625000000000001E-3</v>
      </c>
      <c r="E31" s="101" t="s">
        <v>77</v>
      </c>
      <c r="F31" s="168">
        <f>'Cycle Time NIC (PELC)'!D107</f>
        <v>6.9444440000000004E-4</v>
      </c>
      <c r="H31" s="101" t="s">
        <v>77</v>
      </c>
      <c r="I31" s="102">
        <f>'Cycle Time Doctor'!D107</f>
        <v>1.14351852E-2</v>
      </c>
      <c r="J31" s="101" t="s">
        <v>77</v>
      </c>
      <c r="K31" s="102">
        <f>'Cycle Time ADA'!D107</f>
        <v>1.5185185E-2</v>
      </c>
      <c r="L31" s="101" t="s">
        <v>77</v>
      </c>
      <c r="M31" s="102">
        <f>'Cycle Time Nurse'!D107</f>
        <v>1.5972222100000003E-2</v>
      </c>
      <c r="N31" s="101" t="s">
        <v>77</v>
      </c>
      <c r="O31" s="168">
        <v>0</v>
      </c>
      <c r="P31" s="101"/>
      <c r="Q31" s="100" t="s">
        <v>78</v>
      </c>
      <c r="R31" s="194">
        <f>B46+D46+F46+I32+K32+M32+O32</f>
        <v>3.4930555500000002E-2</v>
      </c>
      <c r="S31" t="str">
        <f t="shared" ref="S31:S37" si="0">TEXT(R31,"h"" hrs ""m"" mins """)</f>
        <v xml:space="preserve">0 hrs 50 mins </v>
      </c>
      <c r="T31" s="100" t="s">
        <v>78</v>
      </c>
      <c r="U31" s="194">
        <f>B32+D32+F32+I32+K32+M32+O32</f>
        <v>3.3680555399999999E-2</v>
      </c>
      <c r="V31" t="str">
        <f t="shared" ref="V31:V37" si="1">TEXT(U31,"h"" hrs ""m"" mins """)</f>
        <v xml:space="preserve">0 hrs 48 mins </v>
      </c>
      <c r="W31" s="100" t="s">
        <v>78</v>
      </c>
      <c r="X31" s="194">
        <f>B32+D46+F46+I32+K32+M32+O32</f>
        <v>3.4930555500000002E-2</v>
      </c>
      <c r="Y31" t="str">
        <f t="shared" ref="Y31:Y35" si="2">TEXT(X31,"h"" hrs ""m"" mins """)</f>
        <v xml:space="preserve">0 hrs 50 mins </v>
      </c>
    </row>
    <row r="32" spans="1:25" ht="14.45" thickBot="1">
      <c r="A32" s="103" t="s">
        <v>79</v>
      </c>
      <c r="B32" s="168">
        <v>0</v>
      </c>
      <c r="C32" s="103" t="s">
        <v>79</v>
      </c>
      <c r="D32" s="168">
        <f>'Cycle Time Reception (PELC)'!D108</f>
        <v>1.5625000000000001E-3</v>
      </c>
      <c r="E32" s="103" t="s">
        <v>79</v>
      </c>
      <c r="F32" s="168">
        <f>'Cycle Time NIC (PELC)'!D108</f>
        <v>6.9444440000000004E-4</v>
      </c>
      <c r="H32" s="103" t="s">
        <v>79</v>
      </c>
      <c r="I32" s="102">
        <f>'Cycle Time Doctor'!D108</f>
        <v>7.9050926999999997E-3</v>
      </c>
      <c r="J32" s="103" t="s">
        <v>79</v>
      </c>
      <c r="K32" s="102">
        <f>'Cycle Time ADA'!D108</f>
        <v>1.31018517E-2</v>
      </c>
      <c r="L32" s="103" t="s">
        <v>79</v>
      </c>
      <c r="M32" s="102">
        <f>'Cycle Time Nurse'!D108</f>
        <v>1.0416666600000001E-2</v>
      </c>
      <c r="N32" s="103" t="s">
        <v>79</v>
      </c>
      <c r="O32" s="168">
        <v>0</v>
      </c>
      <c r="P32" s="103"/>
      <c r="Q32" s="100" t="s">
        <v>80</v>
      </c>
      <c r="R32" s="104" t="s">
        <v>81</v>
      </c>
      <c r="S32" t="str">
        <f t="shared" si="0"/>
        <v>8mins</v>
      </c>
      <c r="T32" s="100" t="s">
        <v>80</v>
      </c>
      <c r="U32" s="104" t="s">
        <v>81</v>
      </c>
      <c r="V32" t="str">
        <f t="shared" si="1"/>
        <v>8mins</v>
      </c>
      <c r="W32" s="100" t="s">
        <v>80</v>
      </c>
      <c r="X32" s="104" t="s">
        <v>81</v>
      </c>
      <c r="Y32" t="str">
        <f t="shared" si="2"/>
        <v>8mins</v>
      </c>
    </row>
    <row r="33" spans="1:25" ht="14.45" thickBot="1">
      <c r="A33" s="103" t="s">
        <v>82</v>
      </c>
      <c r="B33" s="168">
        <v>0</v>
      </c>
      <c r="C33" s="103" t="s">
        <v>82</v>
      </c>
      <c r="D33" s="168">
        <f>'Cycle Time Reception (PELC)'!D109</f>
        <v>0</v>
      </c>
      <c r="E33" s="103" t="s">
        <v>82</v>
      </c>
      <c r="F33" s="168">
        <f>'Cycle Time NIC (PELC)'!D109</f>
        <v>0</v>
      </c>
      <c r="H33" s="103" t="s">
        <v>82</v>
      </c>
      <c r="I33" s="102">
        <f>'Cycle Time Doctor'!D109</f>
        <v>0</v>
      </c>
      <c r="J33" s="103" t="s">
        <v>82</v>
      </c>
      <c r="K33" s="102">
        <f>'Cycle Time ADA'!D109</f>
        <v>0</v>
      </c>
      <c r="L33" s="103" t="s">
        <v>82</v>
      </c>
      <c r="M33" s="102">
        <f>'Cycle Time Nurse'!D109</f>
        <v>0</v>
      </c>
      <c r="N33" s="103" t="s">
        <v>82</v>
      </c>
      <c r="O33" s="197">
        <v>0</v>
      </c>
      <c r="P33" s="103"/>
      <c r="Q33" s="100" t="s">
        <v>83</v>
      </c>
      <c r="R33" s="104">
        <f>B47+D47+F47+I33+K33+M33+O33</f>
        <v>0</v>
      </c>
      <c r="S33" t="str">
        <f t="shared" si="0"/>
        <v xml:space="preserve">0 hrs 0 mins </v>
      </c>
      <c r="T33" s="100" t="s">
        <v>83</v>
      </c>
      <c r="U33" s="104">
        <f>B33+D33+F33+I33+K33+M33+O33</f>
        <v>0</v>
      </c>
      <c r="V33" t="str">
        <f t="shared" si="1"/>
        <v xml:space="preserve">0 hrs 0 mins </v>
      </c>
      <c r="W33" s="100" t="s">
        <v>83</v>
      </c>
      <c r="X33" s="104">
        <f>B33+D33+F33+I33+K33+M33+O33</f>
        <v>0</v>
      </c>
      <c r="Y33" t="str">
        <f t="shared" si="2"/>
        <v xml:space="preserve">0 hrs 0 mins </v>
      </c>
    </row>
    <row r="34" spans="1:25" ht="14.45" thickBot="1">
      <c r="A34" s="101" t="s">
        <v>84</v>
      </c>
      <c r="B34" s="168">
        <v>0</v>
      </c>
      <c r="C34" s="101" t="s">
        <v>84</v>
      </c>
      <c r="D34" s="168">
        <f>'Cycle Time Reception (PELC)'!D110</f>
        <v>1.5625000000000001E-3</v>
      </c>
      <c r="E34" s="101" t="s">
        <v>84</v>
      </c>
      <c r="F34" s="168">
        <f>'Cycle Time NIC (PELC)'!D110</f>
        <v>6.9444440000000004E-4</v>
      </c>
      <c r="H34" s="101" t="s">
        <v>84</v>
      </c>
      <c r="I34" s="102">
        <f>'Cycle Time Doctor'!D110</f>
        <v>7.9050926999999997E-3</v>
      </c>
      <c r="J34" s="101" t="s">
        <v>84</v>
      </c>
      <c r="K34" s="102">
        <f>'Cycle Time ADA'!D110</f>
        <v>1.31018517E-2</v>
      </c>
      <c r="L34" s="101" t="s">
        <v>84</v>
      </c>
      <c r="M34" s="102">
        <f>'Cycle Time Nurse'!D110</f>
        <v>1.0416666600000001E-2</v>
      </c>
      <c r="N34" s="101" t="s">
        <v>84</v>
      </c>
      <c r="O34" s="197">
        <v>0</v>
      </c>
      <c r="P34" s="101"/>
      <c r="Q34" s="100" t="s">
        <v>85</v>
      </c>
      <c r="R34" s="104">
        <f>B48+D48+F48+I34+K34+M34+O34</f>
        <v>3.4930555500000002E-2</v>
      </c>
      <c r="S34" t="str">
        <f t="shared" si="0"/>
        <v xml:space="preserve">0 hrs 50 mins </v>
      </c>
      <c r="T34" s="100" t="s">
        <v>85</v>
      </c>
      <c r="U34" s="104">
        <f>B34+D34+F32+I34+K34+M34+O34</f>
        <v>3.3680555399999999E-2</v>
      </c>
      <c r="V34" t="str">
        <f t="shared" si="1"/>
        <v xml:space="preserve">0 hrs 48 mins </v>
      </c>
      <c r="W34" s="100" t="s">
        <v>85</v>
      </c>
      <c r="X34" s="104">
        <f>B34+D48+F48+I34+K34+M34+O34</f>
        <v>3.4930555500000002E-2</v>
      </c>
      <c r="Y34" t="str">
        <f t="shared" si="2"/>
        <v xml:space="preserve">0 hrs 50 mins </v>
      </c>
    </row>
    <row r="35" spans="1:25" ht="14.45" thickBot="1">
      <c r="A35" s="101" t="s">
        <v>86</v>
      </c>
      <c r="B35" s="168">
        <v>0</v>
      </c>
      <c r="C35" s="101" t="s">
        <v>86</v>
      </c>
      <c r="D35" s="168">
        <f>'Cycle Time Reception (PELC)'!D111</f>
        <v>0</v>
      </c>
      <c r="E35" s="101" t="s">
        <v>86</v>
      </c>
      <c r="F35" s="168">
        <f>'Cycle Time NIC (PELC)'!D111</f>
        <v>0</v>
      </c>
      <c r="H35" s="101" t="s">
        <v>86</v>
      </c>
      <c r="I35" s="102">
        <f>'Cycle Time Doctor'!D111</f>
        <v>3.5300925E-3</v>
      </c>
      <c r="J35" s="101" t="s">
        <v>86</v>
      </c>
      <c r="K35" s="102">
        <f>'Cycle Time ADA'!D111</f>
        <v>2.0833332999999998E-3</v>
      </c>
      <c r="L35" s="101" t="s">
        <v>86</v>
      </c>
      <c r="M35" s="102">
        <f>'Cycle Time Nurse'!D111</f>
        <v>5.5555555E-3</v>
      </c>
      <c r="N35" s="101" t="s">
        <v>86</v>
      </c>
      <c r="O35" s="168">
        <v>0</v>
      </c>
      <c r="P35" s="101"/>
      <c r="Q35" s="128" t="s">
        <v>87</v>
      </c>
      <c r="R35" s="129">
        <f>B49+C42+D49+E42+F49+G42+I35+J28+K35+L28+M35+N28+O35</f>
        <v>3.7557870149999999E-2</v>
      </c>
      <c r="S35" t="str">
        <f t="shared" si="0"/>
        <v xml:space="preserve">0 hrs 54 mins </v>
      </c>
      <c r="T35" s="128" t="s">
        <v>87</v>
      </c>
      <c r="U35" s="131">
        <f>B35+C28+D35+E28+F35+G28+I35+J28+K35+L28+M35+N28+O35</f>
        <v>3.0613425700000002E-2</v>
      </c>
      <c r="V35" t="str">
        <f t="shared" si="1"/>
        <v xml:space="preserve">0 hrs 44 mins </v>
      </c>
      <c r="W35" s="128" t="s">
        <v>87</v>
      </c>
      <c r="X35" s="129">
        <f>B35+C28+D35+E28+F35+G42+I35+J28+K35+L28+M35+N28+O35</f>
        <v>3.7557870149999999E-2</v>
      </c>
      <c r="Y35" t="str">
        <f t="shared" si="2"/>
        <v xml:space="preserve">0 hrs 54 mins </v>
      </c>
    </row>
    <row r="36" spans="1:25" ht="14.45" thickBot="1">
      <c r="A36" s="105" t="s">
        <v>88</v>
      </c>
      <c r="B36" s="169">
        <v>0</v>
      </c>
      <c r="C36" s="105" t="s">
        <v>88</v>
      </c>
      <c r="D36" s="169">
        <f>'Cycle Time Reception (PELC)'!D112</f>
        <v>1</v>
      </c>
      <c r="E36" s="105" t="s">
        <v>88</v>
      </c>
      <c r="F36" s="169">
        <f>'Cycle Time NIC (PELC)'!D112</f>
        <v>1</v>
      </c>
      <c r="H36" s="105" t="s">
        <v>88</v>
      </c>
      <c r="I36" s="116">
        <f>'Cycle Time Doctor'!D112</f>
        <v>0.69129555505581142</v>
      </c>
      <c r="J36" s="105" t="s">
        <v>88</v>
      </c>
      <c r="K36" s="116">
        <f>'Cycle Time ADA'!D112</f>
        <v>0.86280487857079113</v>
      </c>
      <c r="L36" s="105" t="s">
        <v>88</v>
      </c>
      <c r="M36" s="116">
        <f>'Cycle Time Nurse'!D112</f>
        <v>0.65217391386011336</v>
      </c>
      <c r="N36" s="105" t="s">
        <v>88</v>
      </c>
      <c r="O36" s="169">
        <v>0</v>
      </c>
      <c r="P36" s="105"/>
      <c r="Q36" s="100" t="s">
        <v>89</v>
      </c>
      <c r="R36" s="130">
        <f>R34/R30</f>
        <v>0.48187769546351017</v>
      </c>
      <c r="T36" s="100" t="s">
        <v>89</v>
      </c>
      <c r="U36" s="130">
        <f>U34/U30</f>
        <v>0.52385238592730421</v>
      </c>
      <c r="W36" s="100" t="s">
        <v>89</v>
      </c>
      <c r="X36" s="130">
        <f>X34/X30</f>
        <v>0.48187769546351022</v>
      </c>
    </row>
    <row r="37" spans="1:25">
      <c r="Q37" s="100" t="s">
        <v>90</v>
      </c>
      <c r="R37" s="132">
        <f>C42+E42+G42+J28+L28+N28</f>
        <v>2.638888885E-2</v>
      </c>
      <c r="S37" t="str">
        <f t="shared" si="0"/>
        <v xml:space="preserve">0 hrs 38 mins </v>
      </c>
      <c r="T37" s="100" t="s">
        <v>89</v>
      </c>
      <c r="U37" s="132">
        <f>C28+E28+J28+L28+N28</f>
        <v>1.4583333299999999E-2</v>
      </c>
      <c r="V37" t="str">
        <f t="shared" si="1"/>
        <v xml:space="preserve">0 hrs 21 mins </v>
      </c>
      <c r="W37" s="100" t="s">
        <v>90</v>
      </c>
      <c r="X37" s="132">
        <f>C28+E28+G42+J28+L28+N28</f>
        <v>2.638888885E-2</v>
      </c>
      <c r="Y37" t="str">
        <f t="shared" ref="Y37" si="3">TEXT(X37,"h"" hrs ""m"" mins """)</f>
        <v xml:space="preserve">0 hrs 38 mins </v>
      </c>
    </row>
    <row r="38" spans="1:25" ht="14.45" thickBot="1"/>
    <row r="39" spans="1:25" ht="30.75" customHeight="1" thickBot="1">
      <c r="B39" s="79" t="s">
        <v>91</v>
      </c>
      <c r="D39" s="80" t="s">
        <v>51</v>
      </c>
      <c r="F39" s="193" t="s">
        <v>92</v>
      </c>
      <c r="P39" s="83"/>
      <c r="Q39" s="84"/>
      <c r="R39" s="33" t="s">
        <v>57</v>
      </c>
      <c r="U39" s="196"/>
    </row>
    <row r="40" spans="1:25" ht="248.25" customHeight="1" thickBot="1">
      <c r="B40" s="85" t="s">
        <v>93</v>
      </c>
      <c r="D40" s="86" t="s">
        <v>94</v>
      </c>
      <c r="F40" s="192" t="s">
        <v>95</v>
      </c>
      <c r="P40" s="89"/>
      <c r="Q40" s="90"/>
      <c r="R40" s="91"/>
    </row>
    <row r="41" spans="1:25" ht="30" customHeight="1" thickBot="1">
      <c r="B41" s="92" t="s">
        <v>96</v>
      </c>
      <c r="D41" s="92" t="s">
        <v>97</v>
      </c>
      <c r="F41" s="92" t="s">
        <v>98</v>
      </c>
      <c r="L41" s="109"/>
      <c r="M41" s="109"/>
      <c r="R41" s="91"/>
    </row>
    <row r="42" spans="1:25" ht="14.45" thickBot="1">
      <c r="C42" s="94">
        <v>0</v>
      </c>
      <c r="E42" s="94">
        <v>0</v>
      </c>
      <c r="G42" s="185">
        <f>'Lead Time (LAS)'!O15</f>
        <v>1.1805555549999999E-2</v>
      </c>
    </row>
    <row r="43" spans="1:25" ht="14.45" thickBot="1">
      <c r="B43" s="166">
        <f>B45</f>
        <v>0</v>
      </c>
      <c r="C43" s="96"/>
      <c r="D43" s="95">
        <f>D45</f>
        <v>2.1180556E-3</v>
      </c>
      <c r="E43" s="96"/>
      <c r="F43" s="166">
        <f>F45</f>
        <v>1.3888889000000001E-3</v>
      </c>
      <c r="G43" s="191"/>
      <c r="L43" s="99"/>
      <c r="M43" s="99"/>
    </row>
    <row r="44" spans="1:25" ht="15" thickTop="1" thickBot="1">
      <c r="B44" s="167"/>
      <c r="D44" s="99"/>
      <c r="F44" s="167"/>
      <c r="L44" s="99"/>
      <c r="M44" s="99"/>
      <c r="P44" s="93"/>
    </row>
    <row r="45" spans="1:25" ht="14.45" thickBot="1">
      <c r="A45" s="101" t="s">
        <v>77</v>
      </c>
      <c r="B45" s="168">
        <v>0</v>
      </c>
      <c r="C45" s="101" t="s">
        <v>77</v>
      </c>
      <c r="D45" s="102">
        <f>'Cycle Time Reception (LAS)'!D107</f>
        <v>2.1180556E-3</v>
      </c>
      <c r="E45" s="101" t="s">
        <v>77</v>
      </c>
      <c r="F45" s="168">
        <f>'Cycle Time NIC (LAS)'!D107</f>
        <v>1.3888889000000001E-3</v>
      </c>
      <c r="L45" s="110"/>
      <c r="M45" s="110"/>
      <c r="P45" s="101"/>
    </row>
    <row r="46" spans="1:25" ht="14.45" thickBot="1">
      <c r="A46" s="103" t="s">
        <v>79</v>
      </c>
      <c r="B46" s="197">
        <v>0</v>
      </c>
      <c r="C46" s="103" t="s">
        <v>79</v>
      </c>
      <c r="D46" s="102">
        <f>'Cycle Time Reception (LAS)'!D108</f>
        <v>2.1180556E-3</v>
      </c>
      <c r="E46" s="103" t="s">
        <v>79</v>
      </c>
      <c r="F46" s="168">
        <f>'Cycle Time NIC (LAS)'!D108</f>
        <v>1.3888889000000001E-3</v>
      </c>
      <c r="L46" s="110"/>
      <c r="M46" s="110"/>
      <c r="P46" s="103"/>
    </row>
    <row r="47" spans="1:25" ht="14.45" thickBot="1">
      <c r="A47" s="103" t="s">
        <v>82</v>
      </c>
      <c r="B47" s="197">
        <v>0</v>
      </c>
      <c r="C47" s="103" t="s">
        <v>82</v>
      </c>
      <c r="D47" s="102">
        <f>'Cycle Time Reception (LAS)'!D109</f>
        <v>0</v>
      </c>
      <c r="E47" s="103" t="s">
        <v>82</v>
      </c>
      <c r="F47" s="168">
        <f>'Cycle Time NIC (LAS)'!D109</f>
        <v>0</v>
      </c>
      <c r="L47" s="110"/>
      <c r="M47" s="110"/>
      <c r="P47" s="103"/>
    </row>
    <row r="48" spans="1:25" ht="14.45" thickBot="1">
      <c r="A48" s="101" t="s">
        <v>84</v>
      </c>
      <c r="B48" s="197">
        <v>0</v>
      </c>
      <c r="C48" s="101" t="s">
        <v>84</v>
      </c>
      <c r="D48" s="102">
        <f>'Cycle Time Reception (LAS)'!D110</f>
        <v>2.1180556E-3</v>
      </c>
      <c r="E48" s="101" t="s">
        <v>84</v>
      </c>
      <c r="F48" s="168">
        <f>'Cycle Time NIC (LAS)'!D110</f>
        <v>1.3888889000000001E-3</v>
      </c>
      <c r="L48" s="99"/>
      <c r="M48" s="99"/>
      <c r="P48" s="101"/>
    </row>
    <row r="49" spans="1:16" ht="14.45" thickBot="1">
      <c r="A49" s="101" t="s">
        <v>86</v>
      </c>
      <c r="B49" s="168">
        <v>0</v>
      </c>
      <c r="C49" s="101" t="s">
        <v>86</v>
      </c>
      <c r="D49" s="102">
        <f>'Cycle Time Reception (LAS)'!D111</f>
        <v>0</v>
      </c>
      <c r="E49" s="101" t="s">
        <v>86</v>
      </c>
      <c r="F49" s="168">
        <f>'Cycle Time NIC (LAS)'!D111</f>
        <v>0</v>
      </c>
      <c r="L49" s="110"/>
      <c r="M49" s="110"/>
      <c r="P49" s="101"/>
    </row>
    <row r="50" spans="1:16" ht="14.45" thickBot="1">
      <c r="A50" s="105" t="s">
        <v>88</v>
      </c>
      <c r="B50" s="195">
        <v>0</v>
      </c>
      <c r="C50" s="105" t="s">
        <v>88</v>
      </c>
      <c r="D50" s="116">
        <f>'Cycle Time Reception (LAS)'!D112</f>
        <v>1</v>
      </c>
      <c r="E50" s="105" t="s">
        <v>88</v>
      </c>
      <c r="F50" s="195">
        <f>'Cycle Time NIC (LAS)'!D112</f>
        <v>1</v>
      </c>
      <c r="L50" s="111"/>
      <c r="M50" s="111"/>
      <c r="P50" s="105"/>
    </row>
  </sheetData>
  <pageMargins left="0.7" right="0.7" top="0.75" bottom="0.75" header="0.3" footer="0.3"/>
  <pageSetup paperSize="8" orientation="landscape" r:id="rId1"/>
  <drawing r:id="rId2"/>
  <legacyDrawing r:id="rId3"/>
  <oleObjects>
    <mc:AlternateContent xmlns:mc="http://schemas.openxmlformats.org/markup-compatibility/2006">
      <mc:Choice Requires="x14">
        <oleObject progId="Visio.Drawing.11" shapeId="82945" r:id="rId4">
          <objectPr defaultSize="0" autoPict="0" r:id="rId5">
            <anchor moveWithCells="1" sizeWithCells="1">
              <from>
                <xdr:col>8</xdr:col>
                <xdr:colOff>2012950</xdr:colOff>
                <xdr:row>26</xdr:row>
                <xdr:rowOff>12700</xdr:rowOff>
              </from>
              <to>
                <xdr:col>8</xdr:col>
                <xdr:colOff>2470150</xdr:colOff>
                <xdr:row>26</xdr:row>
                <xdr:rowOff>228600</xdr:rowOff>
              </to>
            </anchor>
          </objectPr>
        </oleObject>
      </mc:Choice>
      <mc:Fallback>
        <oleObject progId="Visio.Drawing.11" shapeId="82945" r:id="rId4"/>
      </mc:Fallback>
    </mc:AlternateContent>
    <mc:AlternateContent xmlns:mc="http://schemas.openxmlformats.org/markup-compatibility/2006">
      <mc:Choice Requires="x14">
        <oleObject progId="Visio.Drawing.11" shapeId="82946" r:id="rId6">
          <objectPr defaultSize="0" autoPict="0" r:id="rId5">
            <anchor moveWithCells="1" sizeWithCells="1">
              <from>
                <xdr:col>3</xdr:col>
                <xdr:colOff>2032000</xdr:colOff>
                <xdr:row>26</xdr:row>
                <xdr:rowOff>19050</xdr:rowOff>
              </from>
              <to>
                <xdr:col>3</xdr:col>
                <xdr:colOff>2413000</xdr:colOff>
                <xdr:row>26</xdr:row>
                <xdr:rowOff>241300</xdr:rowOff>
              </to>
            </anchor>
          </objectPr>
        </oleObject>
      </mc:Choice>
      <mc:Fallback>
        <oleObject progId="Visio.Drawing.11" shapeId="82946" r:id="rId6"/>
      </mc:Fallback>
    </mc:AlternateContent>
    <mc:AlternateContent xmlns:mc="http://schemas.openxmlformats.org/markup-compatibility/2006">
      <mc:Choice Requires="x14">
        <oleObject progId="Visio.Drawing.11" shapeId="82948" r:id="rId7">
          <objectPr defaultSize="0" autoPict="0" r:id="rId5">
            <anchor moveWithCells="1" sizeWithCells="1">
              <from>
                <xdr:col>17</xdr:col>
                <xdr:colOff>133350</xdr:colOff>
                <xdr:row>29</xdr:row>
                <xdr:rowOff>76200</xdr:rowOff>
              </from>
              <to>
                <xdr:col>17</xdr:col>
                <xdr:colOff>133350</xdr:colOff>
                <xdr:row>29</xdr:row>
                <xdr:rowOff>76200</xdr:rowOff>
              </to>
            </anchor>
          </objectPr>
        </oleObject>
      </mc:Choice>
      <mc:Fallback>
        <oleObject progId="Visio.Drawing.11" shapeId="82948" r:id="rId7"/>
      </mc:Fallback>
    </mc:AlternateContent>
    <mc:AlternateContent xmlns:mc="http://schemas.openxmlformats.org/markup-compatibility/2006">
      <mc:Choice Requires="x14">
        <oleObject progId="Visio.Drawing.11" shapeId="82949" r:id="rId8">
          <objectPr defaultSize="0" autoPict="0" r:id="rId5">
            <anchor moveWithCells="1" sizeWithCells="1">
              <from>
                <xdr:col>17</xdr:col>
                <xdr:colOff>133350</xdr:colOff>
                <xdr:row>29</xdr:row>
                <xdr:rowOff>76200</xdr:rowOff>
              </from>
              <to>
                <xdr:col>17</xdr:col>
                <xdr:colOff>133350</xdr:colOff>
                <xdr:row>29</xdr:row>
                <xdr:rowOff>76200</xdr:rowOff>
              </to>
            </anchor>
          </objectPr>
        </oleObject>
      </mc:Choice>
      <mc:Fallback>
        <oleObject progId="Visio.Drawing.11" shapeId="82949" r:id="rId8"/>
      </mc:Fallback>
    </mc:AlternateContent>
    <mc:AlternateContent xmlns:mc="http://schemas.openxmlformats.org/markup-compatibility/2006">
      <mc:Choice Requires="x14">
        <oleObject progId="Visio.Drawing.11" shapeId="82950" r:id="rId9">
          <objectPr defaultSize="0" autoPict="0" r:id="rId5">
            <anchor moveWithCells="1" sizeWithCells="1">
              <from>
                <xdr:col>16</xdr:col>
                <xdr:colOff>31750</xdr:colOff>
                <xdr:row>29</xdr:row>
                <xdr:rowOff>76200</xdr:rowOff>
              </from>
              <to>
                <xdr:col>16</xdr:col>
                <xdr:colOff>31750</xdr:colOff>
                <xdr:row>29</xdr:row>
                <xdr:rowOff>76200</xdr:rowOff>
              </to>
            </anchor>
          </objectPr>
        </oleObject>
      </mc:Choice>
      <mc:Fallback>
        <oleObject progId="Visio.Drawing.11" shapeId="82950" r:id="rId9"/>
      </mc:Fallback>
    </mc:AlternateContent>
    <mc:AlternateContent xmlns:mc="http://schemas.openxmlformats.org/markup-compatibility/2006">
      <mc:Choice Requires="x14">
        <oleObject progId="Visio.Drawing.11" shapeId="82951" r:id="rId10">
          <objectPr defaultSize="0" autoPict="0" r:id="rId5">
            <anchor moveWithCells="1" sizeWithCells="1">
              <from>
                <xdr:col>17</xdr:col>
                <xdr:colOff>31750</xdr:colOff>
                <xdr:row>29</xdr:row>
                <xdr:rowOff>76200</xdr:rowOff>
              </from>
              <to>
                <xdr:col>17</xdr:col>
                <xdr:colOff>31750</xdr:colOff>
                <xdr:row>29</xdr:row>
                <xdr:rowOff>76200</xdr:rowOff>
              </to>
            </anchor>
          </objectPr>
        </oleObject>
      </mc:Choice>
      <mc:Fallback>
        <oleObject progId="Visio.Drawing.11" shapeId="82951" r:id="rId10"/>
      </mc:Fallback>
    </mc:AlternateContent>
    <mc:AlternateContent xmlns:mc="http://schemas.openxmlformats.org/markup-compatibility/2006">
      <mc:Choice Requires="x14">
        <oleObject progId="Visio.Drawing.11" shapeId="82952" r:id="rId11">
          <objectPr defaultSize="0" autoPict="0" r:id="rId5">
            <anchor moveWithCells="1" sizeWithCells="1">
              <from>
                <xdr:col>10</xdr:col>
                <xdr:colOff>2032000</xdr:colOff>
                <xdr:row>25</xdr:row>
                <xdr:rowOff>3155950</xdr:rowOff>
              </from>
              <to>
                <xdr:col>10</xdr:col>
                <xdr:colOff>2476500</xdr:colOff>
                <xdr:row>26</xdr:row>
                <xdr:rowOff>222250</xdr:rowOff>
              </to>
            </anchor>
          </objectPr>
        </oleObject>
      </mc:Choice>
      <mc:Fallback>
        <oleObject progId="Visio.Drawing.11" shapeId="82952" r:id="rId11"/>
      </mc:Fallback>
    </mc:AlternateContent>
    <mc:AlternateContent xmlns:mc="http://schemas.openxmlformats.org/markup-compatibility/2006">
      <mc:Choice Requires="x14">
        <oleObject progId="Visio.Drawing.11" shapeId="82953" r:id="rId12">
          <objectPr defaultSize="0" autoPict="0" r:id="rId5">
            <anchor moveWithCells="1" sizeWithCells="1">
              <from>
                <xdr:col>1</xdr:col>
                <xdr:colOff>2038350</xdr:colOff>
                <xdr:row>39</xdr:row>
                <xdr:rowOff>3143250</xdr:rowOff>
              </from>
              <to>
                <xdr:col>1</xdr:col>
                <xdr:colOff>2419350</xdr:colOff>
                <xdr:row>40</xdr:row>
                <xdr:rowOff>209550</xdr:rowOff>
              </to>
            </anchor>
          </objectPr>
        </oleObject>
      </mc:Choice>
      <mc:Fallback>
        <oleObject progId="Visio.Drawing.11" shapeId="82953" r:id="rId12"/>
      </mc:Fallback>
    </mc:AlternateContent>
    <mc:AlternateContent xmlns:mc="http://schemas.openxmlformats.org/markup-compatibility/2006">
      <mc:Choice Requires="x14">
        <oleObject progId="Visio.Drawing.11" shapeId="82954" r:id="rId13">
          <objectPr defaultSize="0" autoPict="0" r:id="rId5">
            <anchor moveWithCells="1" sizeWithCells="1">
              <from>
                <xdr:col>7</xdr:col>
                <xdr:colOff>2032000</xdr:colOff>
                <xdr:row>40</xdr:row>
                <xdr:rowOff>76200</xdr:rowOff>
              </from>
              <to>
                <xdr:col>7</xdr:col>
                <xdr:colOff>2413000</xdr:colOff>
                <xdr:row>40</xdr:row>
                <xdr:rowOff>304800</xdr:rowOff>
              </to>
            </anchor>
          </objectPr>
        </oleObject>
      </mc:Choice>
      <mc:Fallback>
        <oleObject progId="Visio.Drawing.11" shapeId="82954" r:id="rId13"/>
      </mc:Fallback>
    </mc:AlternateContent>
    <mc:AlternateContent xmlns:mc="http://schemas.openxmlformats.org/markup-compatibility/2006">
      <mc:Choice Requires="x14">
        <oleObject progId="Visio.Drawing.11" shapeId="82955" r:id="rId14">
          <objectPr defaultSize="0" autoPict="0" r:id="rId5">
            <anchor moveWithCells="1" sizeWithCells="1">
              <from>
                <xdr:col>7</xdr:col>
                <xdr:colOff>0</xdr:colOff>
                <xdr:row>40</xdr:row>
                <xdr:rowOff>69850</xdr:rowOff>
              </from>
              <to>
                <xdr:col>7</xdr:col>
                <xdr:colOff>0</xdr:colOff>
                <xdr:row>40</xdr:row>
                <xdr:rowOff>285750</xdr:rowOff>
              </to>
            </anchor>
          </objectPr>
        </oleObject>
      </mc:Choice>
      <mc:Fallback>
        <oleObject progId="Visio.Drawing.11" shapeId="82955" r:id="rId14"/>
      </mc:Fallback>
    </mc:AlternateContent>
    <mc:AlternateContent xmlns:mc="http://schemas.openxmlformats.org/markup-compatibility/2006">
      <mc:Choice Requires="x14">
        <oleObject progId="Visio.Drawing.11" shapeId="82956" r:id="rId15">
          <objectPr defaultSize="0" autoPict="0" r:id="rId5">
            <anchor moveWithCells="1" sizeWithCells="1">
              <from>
                <xdr:col>2</xdr:col>
                <xdr:colOff>2032000</xdr:colOff>
                <xdr:row>40</xdr:row>
                <xdr:rowOff>69850</xdr:rowOff>
              </from>
              <to>
                <xdr:col>2</xdr:col>
                <xdr:colOff>2413000</xdr:colOff>
                <xdr:row>40</xdr:row>
                <xdr:rowOff>285750</xdr:rowOff>
              </to>
            </anchor>
          </objectPr>
        </oleObject>
      </mc:Choice>
      <mc:Fallback>
        <oleObject progId="Visio.Drawing.11" shapeId="82956" r:id="rId15"/>
      </mc:Fallback>
    </mc:AlternateContent>
    <mc:AlternateContent xmlns:mc="http://schemas.openxmlformats.org/markup-compatibility/2006">
      <mc:Choice Requires="x14">
        <oleObject progId="Visio.Drawing.11" shapeId="82957" r:id="rId16">
          <objectPr defaultSize="0" autoPict="0" r:id="rId5">
            <anchor moveWithCells="1" sizeWithCells="1">
              <from>
                <xdr:col>3</xdr:col>
                <xdr:colOff>2032000</xdr:colOff>
                <xdr:row>40</xdr:row>
                <xdr:rowOff>12700</xdr:rowOff>
              </from>
              <to>
                <xdr:col>3</xdr:col>
                <xdr:colOff>2413000</xdr:colOff>
                <xdr:row>40</xdr:row>
                <xdr:rowOff>228600</xdr:rowOff>
              </to>
            </anchor>
          </objectPr>
        </oleObject>
      </mc:Choice>
      <mc:Fallback>
        <oleObject progId="Visio.Drawing.11" shapeId="82957" r:id="rId16"/>
      </mc:Fallback>
    </mc:AlternateContent>
    <mc:AlternateContent xmlns:mc="http://schemas.openxmlformats.org/markup-compatibility/2006">
      <mc:Choice Requires="x14">
        <oleObject progId="Visio.Drawing.11" shapeId="82958" r:id="rId17">
          <objectPr defaultSize="0" autoPict="0" r:id="rId5">
            <anchor moveWithCells="1" sizeWithCells="1">
              <from>
                <xdr:col>19</xdr:col>
                <xdr:colOff>133350</xdr:colOff>
                <xdr:row>43</xdr:row>
                <xdr:rowOff>76200</xdr:rowOff>
              </from>
              <to>
                <xdr:col>19</xdr:col>
                <xdr:colOff>133350</xdr:colOff>
                <xdr:row>43</xdr:row>
                <xdr:rowOff>76200</xdr:rowOff>
              </to>
            </anchor>
          </objectPr>
        </oleObject>
      </mc:Choice>
      <mc:Fallback>
        <oleObject progId="Visio.Drawing.11" shapeId="82958" r:id="rId17"/>
      </mc:Fallback>
    </mc:AlternateContent>
    <mc:AlternateContent xmlns:mc="http://schemas.openxmlformats.org/markup-compatibility/2006">
      <mc:Choice Requires="x14">
        <oleObject progId="Visio.Drawing.11" shapeId="82959" r:id="rId18">
          <objectPr defaultSize="0" autoPict="0" r:id="rId5">
            <anchor moveWithCells="1" sizeWithCells="1">
              <from>
                <xdr:col>19</xdr:col>
                <xdr:colOff>133350</xdr:colOff>
                <xdr:row>43</xdr:row>
                <xdr:rowOff>76200</xdr:rowOff>
              </from>
              <to>
                <xdr:col>19</xdr:col>
                <xdr:colOff>133350</xdr:colOff>
                <xdr:row>43</xdr:row>
                <xdr:rowOff>76200</xdr:rowOff>
              </to>
            </anchor>
          </objectPr>
        </oleObject>
      </mc:Choice>
      <mc:Fallback>
        <oleObject progId="Visio.Drawing.11" shapeId="82959" r:id="rId18"/>
      </mc:Fallback>
    </mc:AlternateContent>
    <mc:AlternateContent xmlns:mc="http://schemas.openxmlformats.org/markup-compatibility/2006">
      <mc:Choice Requires="x14">
        <oleObject progId="Visio.Drawing.11" shapeId="82960" r:id="rId19">
          <objectPr defaultSize="0" autoPict="0" r:id="rId5">
            <anchor moveWithCells="1" sizeWithCells="1">
              <from>
                <xdr:col>18</xdr:col>
                <xdr:colOff>31750</xdr:colOff>
                <xdr:row>43</xdr:row>
                <xdr:rowOff>76200</xdr:rowOff>
              </from>
              <to>
                <xdr:col>18</xdr:col>
                <xdr:colOff>31750</xdr:colOff>
                <xdr:row>43</xdr:row>
                <xdr:rowOff>76200</xdr:rowOff>
              </to>
            </anchor>
          </objectPr>
        </oleObject>
      </mc:Choice>
      <mc:Fallback>
        <oleObject progId="Visio.Drawing.11" shapeId="82960" r:id="rId19"/>
      </mc:Fallback>
    </mc:AlternateContent>
    <mc:AlternateContent xmlns:mc="http://schemas.openxmlformats.org/markup-compatibility/2006">
      <mc:Choice Requires="x14">
        <oleObject progId="Visio.Drawing.11" shapeId="82961" r:id="rId20">
          <objectPr defaultSize="0" autoPict="0" r:id="rId5">
            <anchor moveWithCells="1" sizeWithCells="1">
              <from>
                <xdr:col>19</xdr:col>
                <xdr:colOff>31750</xdr:colOff>
                <xdr:row>43</xdr:row>
                <xdr:rowOff>76200</xdr:rowOff>
              </from>
              <to>
                <xdr:col>19</xdr:col>
                <xdr:colOff>31750</xdr:colOff>
                <xdr:row>43</xdr:row>
                <xdr:rowOff>76200</xdr:rowOff>
              </to>
            </anchor>
          </objectPr>
        </oleObject>
      </mc:Choice>
      <mc:Fallback>
        <oleObject progId="Visio.Drawing.11" shapeId="82961" r:id="rId20"/>
      </mc:Fallback>
    </mc:AlternateContent>
    <mc:AlternateContent xmlns:mc="http://schemas.openxmlformats.org/markup-compatibility/2006">
      <mc:Choice Requires="x14">
        <oleObject progId="Visio.Drawing.11" shapeId="82962" r:id="rId21">
          <objectPr defaultSize="0" autoPict="0" r:id="rId5">
            <anchor moveWithCells="1" sizeWithCells="1">
              <from>
                <xdr:col>6</xdr:col>
                <xdr:colOff>2032000</xdr:colOff>
                <xdr:row>40</xdr:row>
                <xdr:rowOff>76200</xdr:rowOff>
              </from>
              <to>
                <xdr:col>6</xdr:col>
                <xdr:colOff>2413000</xdr:colOff>
                <xdr:row>40</xdr:row>
                <xdr:rowOff>304800</xdr:rowOff>
              </to>
            </anchor>
          </objectPr>
        </oleObject>
      </mc:Choice>
      <mc:Fallback>
        <oleObject progId="Visio.Drawing.11" shapeId="82962" r:id="rId21"/>
      </mc:Fallback>
    </mc:AlternateContent>
    <mc:AlternateContent xmlns:mc="http://schemas.openxmlformats.org/markup-compatibility/2006">
      <mc:Choice Requires="x14">
        <oleObject progId="Visio.Drawing.11" shapeId="82963" r:id="rId22">
          <objectPr defaultSize="0" autoPict="0" r:id="rId5">
            <anchor moveWithCells="1" sizeWithCells="1">
              <from>
                <xdr:col>4</xdr:col>
                <xdr:colOff>2019300</xdr:colOff>
                <xdr:row>40</xdr:row>
                <xdr:rowOff>69850</xdr:rowOff>
              </from>
              <to>
                <xdr:col>4</xdr:col>
                <xdr:colOff>2400300</xdr:colOff>
                <xdr:row>40</xdr:row>
                <xdr:rowOff>285750</xdr:rowOff>
              </to>
            </anchor>
          </objectPr>
        </oleObject>
      </mc:Choice>
      <mc:Fallback>
        <oleObject progId="Visio.Drawing.11" shapeId="82963" r:id="rId22"/>
      </mc:Fallback>
    </mc:AlternateContent>
    <mc:AlternateContent xmlns:mc="http://schemas.openxmlformats.org/markup-compatibility/2006">
      <mc:Choice Requires="x14">
        <oleObject progId="Visio.Drawing.11" shapeId="82964" r:id="rId23">
          <objectPr defaultSize="0" autoPict="0" r:id="rId5">
            <anchor moveWithCells="1" sizeWithCells="1">
              <from>
                <xdr:col>4</xdr:col>
                <xdr:colOff>2032000</xdr:colOff>
                <xdr:row>40</xdr:row>
                <xdr:rowOff>69850</xdr:rowOff>
              </from>
              <to>
                <xdr:col>4</xdr:col>
                <xdr:colOff>2413000</xdr:colOff>
                <xdr:row>40</xdr:row>
                <xdr:rowOff>285750</xdr:rowOff>
              </to>
            </anchor>
          </objectPr>
        </oleObject>
      </mc:Choice>
      <mc:Fallback>
        <oleObject progId="Visio.Drawing.11" shapeId="82964" r:id="rId23"/>
      </mc:Fallback>
    </mc:AlternateContent>
    <mc:AlternateContent xmlns:mc="http://schemas.openxmlformats.org/markup-compatibility/2006">
      <mc:Choice Requires="x14">
        <oleObject progId="Visio.Drawing.11" shapeId="82965" r:id="rId24">
          <objectPr defaultSize="0" autoPict="0" r:id="rId5">
            <anchor moveWithCells="1" sizeWithCells="1">
              <from>
                <xdr:col>5</xdr:col>
                <xdr:colOff>2051050</xdr:colOff>
                <xdr:row>39</xdr:row>
                <xdr:rowOff>3155950</xdr:rowOff>
              </from>
              <to>
                <xdr:col>6</xdr:col>
                <xdr:colOff>12700</xdr:colOff>
                <xdr:row>40</xdr:row>
                <xdr:rowOff>222250</xdr:rowOff>
              </to>
            </anchor>
          </objectPr>
        </oleObject>
      </mc:Choice>
      <mc:Fallback>
        <oleObject progId="Visio.Drawing.11" shapeId="82965" r:id="rId24"/>
      </mc:Fallback>
    </mc:AlternateContent>
    <mc:AlternateContent xmlns:mc="http://schemas.openxmlformats.org/markup-compatibility/2006">
      <mc:Choice Requires="x14">
        <oleObject progId="Visio.Drawing.11" shapeId="82967" r:id="rId25">
          <objectPr defaultSize="0" autoPict="0" r:id="rId5">
            <anchor moveWithCells="1" sizeWithCells="1">
              <from>
                <xdr:col>6</xdr:col>
                <xdr:colOff>2032000</xdr:colOff>
                <xdr:row>40</xdr:row>
                <xdr:rowOff>12700</xdr:rowOff>
              </from>
              <to>
                <xdr:col>6</xdr:col>
                <xdr:colOff>2413000</xdr:colOff>
                <xdr:row>40</xdr:row>
                <xdr:rowOff>228600</xdr:rowOff>
              </to>
            </anchor>
          </objectPr>
        </oleObject>
      </mc:Choice>
      <mc:Fallback>
        <oleObject progId="Visio.Drawing.11" shapeId="82967" r:id="rId25"/>
      </mc:Fallback>
    </mc:AlternateContent>
    <mc:AlternateContent xmlns:mc="http://schemas.openxmlformats.org/markup-compatibility/2006">
      <mc:Choice Requires="x14">
        <oleObject progId="Visio.Drawing.11" shapeId="82968" r:id="rId26">
          <objectPr defaultSize="0" autoPict="0" r:id="rId5">
            <anchor moveWithCells="1" sizeWithCells="1">
              <from>
                <xdr:col>2</xdr:col>
                <xdr:colOff>2019300</xdr:colOff>
                <xdr:row>40</xdr:row>
                <xdr:rowOff>69850</xdr:rowOff>
              </from>
              <to>
                <xdr:col>2</xdr:col>
                <xdr:colOff>2400300</xdr:colOff>
                <xdr:row>40</xdr:row>
                <xdr:rowOff>285750</xdr:rowOff>
              </to>
            </anchor>
          </objectPr>
        </oleObject>
      </mc:Choice>
      <mc:Fallback>
        <oleObject progId="Visio.Drawing.11" shapeId="82968" r:id="rId26"/>
      </mc:Fallback>
    </mc:AlternateContent>
    <mc:AlternateContent xmlns:mc="http://schemas.openxmlformats.org/markup-compatibility/2006">
      <mc:Choice Requires="x14">
        <oleObject progId="Visio.Drawing.11" shapeId="82969" r:id="rId27">
          <objectPr defaultSize="0" autoPict="0" r:id="rId5">
            <anchor moveWithCells="1" sizeWithCells="1">
              <from>
                <xdr:col>2</xdr:col>
                <xdr:colOff>2032000</xdr:colOff>
                <xdr:row>40</xdr:row>
                <xdr:rowOff>69850</xdr:rowOff>
              </from>
              <to>
                <xdr:col>2</xdr:col>
                <xdr:colOff>2413000</xdr:colOff>
                <xdr:row>40</xdr:row>
                <xdr:rowOff>285750</xdr:rowOff>
              </to>
            </anchor>
          </objectPr>
        </oleObject>
      </mc:Choice>
      <mc:Fallback>
        <oleObject progId="Visio.Drawing.11" shapeId="82969" r:id="rId27"/>
      </mc:Fallback>
    </mc:AlternateContent>
    <mc:AlternateContent xmlns:mc="http://schemas.openxmlformats.org/markup-compatibility/2006">
      <mc:Choice Requires="x14">
        <oleObject progId="Visio.Drawing.11" shapeId="82970" r:id="rId28">
          <objectPr defaultSize="0" autoPict="0" r:id="rId5">
            <anchor moveWithCells="1" sizeWithCells="1">
              <from>
                <xdr:col>4</xdr:col>
                <xdr:colOff>2051050</xdr:colOff>
                <xdr:row>39</xdr:row>
                <xdr:rowOff>3155950</xdr:rowOff>
              </from>
              <to>
                <xdr:col>5</xdr:col>
                <xdr:colOff>12700</xdr:colOff>
                <xdr:row>40</xdr:row>
                <xdr:rowOff>222250</xdr:rowOff>
              </to>
            </anchor>
          </objectPr>
        </oleObject>
      </mc:Choice>
      <mc:Fallback>
        <oleObject progId="Visio.Drawing.11" shapeId="82970" r:id="rId28"/>
      </mc:Fallback>
    </mc:AlternateContent>
    <mc:AlternateContent xmlns:mc="http://schemas.openxmlformats.org/markup-compatibility/2006">
      <mc:Choice Requires="x14">
        <oleObject progId="Visio.Drawing.11" shapeId="82971" r:id="rId29">
          <objectPr defaultSize="0" autoPict="0" r:id="rId5">
            <anchor moveWithCells="1" sizeWithCells="1">
              <from>
                <xdr:col>6</xdr:col>
                <xdr:colOff>2032000</xdr:colOff>
                <xdr:row>40</xdr:row>
                <xdr:rowOff>12700</xdr:rowOff>
              </from>
              <to>
                <xdr:col>6</xdr:col>
                <xdr:colOff>2413000</xdr:colOff>
                <xdr:row>40</xdr:row>
                <xdr:rowOff>228600</xdr:rowOff>
              </to>
            </anchor>
          </objectPr>
        </oleObject>
      </mc:Choice>
      <mc:Fallback>
        <oleObject progId="Visio.Drawing.11" shapeId="82971" r:id="rId29"/>
      </mc:Fallback>
    </mc:AlternateContent>
    <mc:AlternateContent xmlns:mc="http://schemas.openxmlformats.org/markup-compatibility/2006">
      <mc:Choice Requires="x14">
        <oleObject progId="Visio.Drawing.11" shapeId="82972" r:id="rId30">
          <objectPr defaultSize="0" autoPict="0" r:id="rId5">
            <anchor moveWithCells="1" sizeWithCells="1">
              <from>
                <xdr:col>2</xdr:col>
                <xdr:colOff>2019300</xdr:colOff>
                <xdr:row>40</xdr:row>
                <xdr:rowOff>69850</xdr:rowOff>
              </from>
              <to>
                <xdr:col>2</xdr:col>
                <xdr:colOff>2400300</xdr:colOff>
                <xdr:row>40</xdr:row>
                <xdr:rowOff>285750</xdr:rowOff>
              </to>
            </anchor>
          </objectPr>
        </oleObject>
      </mc:Choice>
      <mc:Fallback>
        <oleObject progId="Visio.Drawing.11" shapeId="82972" r:id="rId30"/>
      </mc:Fallback>
    </mc:AlternateContent>
    <mc:AlternateContent xmlns:mc="http://schemas.openxmlformats.org/markup-compatibility/2006">
      <mc:Choice Requires="x14">
        <oleObject progId="Visio.Drawing.11" shapeId="82973" r:id="rId31">
          <objectPr defaultSize="0" autoPict="0" r:id="rId5">
            <anchor moveWithCells="1" sizeWithCells="1">
              <from>
                <xdr:col>2</xdr:col>
                <xdr:colOff>2032000</xdr:colOff>
                <xdr:row>40</xdr:row>
                <xdr:rowOff>69850</xdr:rowOff>
              </from>
              <to>
                <xdr:col>2</xdr:col>
                <xdr:colOff>2413000</xdr:colOff>
                <xdr:row>40</xdr:row>
                <xdr:rowOff>285750</xdr:rowOff>
              </to>
            </anchor>
          </objectPr>
        </oleObject>
      </mc:Choice>
      <mc:Fallback>
        <oleObject progId="Visio.Drawing.11" shapeId="82973" r:id="rId31"/>
      </mc:Fallback>
    </mc:AlternateContent>
    <mc:AlternateContent xmlns:mc="http://schemas.openxmlformats.org/markup-compatibility/2006">
      <mc:Choice Requires="x14">
        <oleObject progId="Visio.Drawing.11" shapeId="82974" r:id="rId32">
          <objectPr defaultSize="0" autoPict="0" r:id="rId5">
            <anchor moveWithCells="1" sizeWithCells="1">
              <from>
                <xdr:col>2</xdr:col>
                <xdr:colOff>2051050</xdr:colOff>
                <xdr:row>39</xdr:row>
                <xdr:rowOff>3155950</xdr:rowOff>
              </from>
              <to>
                <xdr:col>3</xdr:col>
                <xdr:colOff>12700</xdr:colOff>
                <xdr:row>40</xdr:row>
                <xdr:rowOff>222250</xdr:rowOff>
              </to>
            </anchor>
          </objectPr>
        </oleObject>
      </mc:Choice>
      <mc:Fallback>
        <oleObject progId="Visio.Drawing.11" shapeId="82974" r:id="rId32"/>
      </mc:Fallback>
    </mc:AlternateContent>
    <mc:AlternateContent xmlns:mc="http://schemas.openxmlformats.org/markup-compatibility/2006">
      <mc:Choice Requires="x14">
        <oleObject progId="Visio.Drawing.11" shapeId="82975" r:id="rId33">
          <objectPr defaultSize="0" autoPict="0" r:id="rId5">
            <anchor moveWithCells="1" sizeWithCells="1">
              <from>
                <xdr:col>4</xdr:col>
                <xdr:colOff>2051050</xdr:colOff>
                <xdr:row>39</xdr:row>
                <xdr:rowOff>3155950</xdr:rowOff>
              </from>
              <to>
                <xdr:col>5</xdr:col>
                <xdr:colOff>12700</xdr:colOff>
                <xdr:row>40</xdr:row>
                <xdr:rowOff>222250</xdr:rowOff>
              </to>
            </anchor>
          </objectPr>
        </oleObject>
      </mc:Choice>
      <mc:Fallback>
        <oleObject progId="Visio.Drawing.11" shapeId="82975" r:id="rId33"/>
      </mc:Fallback>
    </mc:AlternateContent>
    <mc:AlternateContent xmlns:mc="http://schemas.openxmlformats.org/markup-compatibility/2006">
      <mc:Choice Requires="x14">
        <oleObject progId="Visio.Drawing.11" shapeId="82976" r:id="rId34">
          <objectPr defaultSize="0" autoPict="0" r:id="rId5">
            <anchor moveWithCells="1" sizeWithCells="1">
              <from>
                <xdr:col>19</xdr:col>
                <xdr:colOff>133350</xdr:colOff>
                <xdr:row>42</xdr:row>
                <xdr:rowOff>76200</xdr:rowOff>
              </from>
              <to>
                <xdr:col>19</xdr:col>
                <xdr:colOff>133350</xdr:colOff>
                <xdr:row>42</xdr:row>
                <xdr:rowOff>76200</xdr:rowOff>
              </to>
            </anchor>
          </objectPr>
        </oleObject>
      </mc:Choice>
      <mc:Fallback>
        <oleObject progId="Visio.Drawing.11" shapeId="82976" r:id="rId34"/>
      </mc:Fallback>
    </mc:AlternateContent>
    <mc:AlternateContent xmlns:mc="http://schemas.openxmlformats.org/markup-compatibility/2006">
      <mc:Choice Requires="x14">
        <oleObject progId="Visio.Drawing.11" shapeId="82977" r:id="rId35">
          <objectPr defaultSize="0" autoPict="0" r:id="rId5">
            <anchor moveWithCells="1" sizeWithCells="1">
              <from>
                <xdr:col>19</xdr:col>
                <xdr:colOff>133350</xdr:colOff>
                <xdr:row>42</xdr:row>
                <xdr:rowOff>76200</xdr:rowOff>
              </from>
              <to>
                <xdr:col>19</xdr:col>
                <xdr:colOff>133350</xdr:colOff>
                <xdr:row>42</xdr:row>
                <xdr:rowOff>76200</xdr:rowOff>
              </to>
            </anchor>
          </objectPr>
        </oleObject>
      </mc:Choice>
      <mc:Fallback>
        <oleObject progId="Visio.Drawing.11" shapeId="82977" r:id="rId35"/>
      </mc:Fallback>
    </mc:AlternateContent>
    <mc:AlternateContent xmlns:mc="http://schemas.openxmlformats.org/markup-compatibility/2006">
      <mc:Choice Requires="x14">
        <oleObject progId="Visio.Drawing.11" shapeId="82978" r:id="rId36">
          <objectPr defaultSize="0" autoPict="0" r:id="rId5">
            <anchor moveWithCells="1" sizeWithCells="1">
              <from>
                <xdr:col>18</xdr:col>
                <xdr:colOff>31750</xdr:colOff>
                <xdr:row>42</xdr:row>
                <xdr:rowOff>76200</xdr:rowOff>
              </from>
              <to>
                <xdr:col>18</xdr:col>
                <xdr:colOff>31750</xdr:colOff>
                <xdr:row>42</xdr:row>
                <xdr:rowOff>76200</xdr:rowOff>
              </to>
            </anchor>
          </objectPr>
        </oleObject>
      </mc:Choice>
      <mc:Fallback>
        <oleObject progId="Visio.Drawing.11" shapeId="82978" r:id="rId36"/>
      </mc:Fallback>
    </mc:AlternateContent>
    <mc:AlternateContent xmlns:mc="http://schemas.openxmlformats.org/markup-compatibility/2006">
      <mc:Choice Requires="x14">
        <oleObject progId="Visio.Drawing.11" shapeId="82979" r:id="rId37">
          <objectPr defaultSize="0" autoPict="0" r:id="rId5">
            <anchor moveWithCells="1" sizeWithCells="1">
              <from>
                <xdr:col>19</xdr:col>
                <xdr:colOff>31750</xdr:colOff>
                <xdr:row>42</xdr:row>
                <xdr:rowOff>76200</xdr:rowOff>
              </from>
              <to>
                <xdr:col>19</xdr:col>
                <xdr:colOff>31750</xdr:colOff>
                <xdr:row>42</xdr:row>
                <xdr:rowOff>76200</xdr:rowOff>
              </to>
            </anchor>
          </objectPr>
        </oleObject>
      </mc:Choice>
      <mc:Fallback>
        <oleObject progId="Visio.Drawing.11" shapeId="82979" r:id="rId37"/>
      </mc:Fallback>
    </mc:AlternateContent>
    <mc:AlternateContent xmlns:mc="http://schemas.openxmlformats.org/markup-compatibility/2006">
      <mc:Choice Requires="x14">
        <oleObject progId="Visio.Drawing.11" shapeId="82980" r:id="rId38">
          <objectPr defaultSize="0" autoPict="0" r:id="rId5">
            <anchor moveWithCells="1" sizeWithCells="1">
              <from>
                <xdr:col>20</xdr:col>
                <xdr:colOff>133350</xdr:colOff>
                <xdr:row>30</xdr:row>
                <xdr:rowOff>76200</xdr:rowOff>
              </from>
              <to>
                <xdr:col>20</xdr:col>
                <xdr:colOff>133350</xdr:colOff>
                <xdr:row>30</xdr:row>
                <xdr:rowOff>76200</xdr:rowOff>
              </to>
            </anchor>
          </objectPr>
        </oleObject>
      </mc:Choice>
      <mc:Fallback>
        <oleObject progId="Visio.Drawing.11" shapeId="82980" r:id="rId38"/>
      </mc:Fallback>
    </mc:AlternateContent>
    <mc:AlternateContent xmlns:mc="http://schemas.openxmlformats.org/markup-compatibility/2006">
      <mc:Choice Requires="x14">
        <oleObject progId="Visio.Drawing.11" shapeId="82981" r:id="rId39">
          <objectPr defaultSize="0" autoPict="0" r:id="rId5">
            <anchor moveWithCells="1" sizeWithCells="1">
              <from>
                <xdr:col>20</xdr:col>
                <xdr:colOff>133350</xdr:colOff>
                <xdr:row>30</xdr:row>
                <xdr:rowOff>76200</xdr:rowOff>
              </from>
              <to>
                <xdr:col>20</xdr:col>
                <xdr:colOff>133350</xdr:colOff>
                <xdr:row>30</xdr:row>
                <xdr:rowOff>76200</xdr:rowOff>
              </to>
            </anchor>
          </objectPr>
        </oleObject>
      </mc:Choice>
      <mc:Fallback>
        <oleObject progId="Visio.Drawing.11" shapeId="82981" r:id="rId39"/>
      </mc:Fallback>
    </mc:AlternateContent>
    <mc:AlternateContent xmlns:mc="http://schemas.openxmlformats.org/markup-compatibility/2006">
      <mc:Choice Requires="x14">
        <oleObject progId="Visio.Drawing.11" shapeId="82982" r:id="rId40">
          <objectPr defaultSize="0" autoPict="0" r:id="rId5">
            <anchor moveWithCells="1" sizeWithCells="1">
              <from>
                <xdr:col>19</xdr:col>
                <xdr:colOff>31750</xdr:colOff>
                <xdr:row>30</xdr:row>
                <xdr:rowOff>76200</xdr:rowOff>
              </from>
              <to>
                <xdr:col>19</xdr:col>
                <xdr:colOff>31750</xdr:colOff>
                <xdr:row>30</xdr:row>
                <xdr:rowOff>76200</xdr:rowOff>
              </to>
            </anchor>
          </objectPr>
        </oleObject>
      </mc:Choice>
      <mc:Fallback>
        <oleObject progId="Visio.Drawing.11" shapeId="82982" r:id="rId40"/>
      </mc:Fallback>
    </mc:AlternateContent>
    <mc:AlternateContent xmlns:mc="http://schemas.openxmlformats.org/markup-compatibility/2006">
      <mc:Choice Requires="x14">
        <oleObject progId="Visio.Drawing.11" shapeId="82983" r:id="rId41">
          <objectPr defaultSize="0" autoPict="0" r:id="rId5">
            <anchor moveWithCells="1" sizeWithCells="1">
              <from>
                <xdr:col>20</xdr:col>
                <xdr:colOff>31750</xdr:colOff>
                <xdr:row>30</xdr:row>
                <xdr:rowOff>76200</xdr:rowOff>
              </from>
              <to>
                <xdr:col>20</xdr:col>
                <xdr:colOff>31750</xdr:colOff>
                <xdr:row>30</xdr:row>
                <xdr:rowOff>76200</xdr:rowOff>
              </to>
            </anchor>
          </objectPr>
        </oleObject>
      </mc:Choice>
      <mc:Fallback>
        <oleObject progId="Visio.Drawing.11" shapeId="82983" r:id="rId41"/>
      </mc:Fallback>
    </mc:AlternateContent>
    <mc:AlternateContent xmlns:mc="http://schemas.openxmlformats.org/markup-compatibility/2006">
      <mc:Choice Requires="x14">
        <oleObject progId="Visio.Drawing.11" shapeId="82984" r:id="rId42">
          <objectPr defaultSize="0" autoPict="0" r:id="rId5">
            <anchor moveWithCells="1" sizeWithCells="1">
              <from>
                <xdr:col>20</xdr:col>
                <xdr:colOff>133350</xdr:colOff>
                <xdr:row>29</xdr:row>
                <xdr:rowOff>76200</xdr:rowOff>
              </from>
              <to>
                <xdr:col>20</xdr:col>
                <xdr:colOff>133350</xdr:colOff>
                <xdr:row>29</xdr:row>
                <xdr:rowOff>76200</xdr:rowOff>
              </to>
            </anchor>
          </objectPr>
        </oleObject>
      </mc:Choice>
      <mc:Fallback>
        <oleObject progId="Visio.Drawing.11" shapeId="82984" r:id="rId42"/>
      </mc:Fallback>
    </mc:AlternateContent>
    <mc:AlternateContent xmlns:mc="http://schemas.openxmlformats.org/markup-compatibility/2006">
      <mc:Choice Requires="x14">
        <oleObject progId="Visio.Drawing.11" shapeId="82985" r:id="rId43">
          <objectPr defaultSize="0" autoPict="0" r:id="rId5">
            <anchor moveWithCells="1" sizeWithCells="1">
              <from>
                <xdr:col>20</xdr:col>
                <xdr:colOff>133350</xdr:colOff>
                <xdr:row>29</xdr:row>
                <xdr:rowOff>76200</xdr:rowOff>
              </from>
              <to>
                <xdr:col>20</xdr:col>
                <xdr:colOff>133350</xdr:colOff>
                <xdr:row>29</xdr:row>
                <xdr:rowOff>76200</xdr:rowOff>
              </to>
            </anchor>
          </objectPr>
        </oleObject>
      </mc:Choice>
      <mc:Fallback>
        <oleObject progId="Visio.Drawing.11" shapeId="82985" r:id="rId43"/>
      </mc:Fallback>
    </mc:AlternateContent>
    <mc:AlternateContent xmlns:mc="http://schemas.openxmlformats.org/markup-compatibility/2006">
      <mc:Choice Requires="x14">
        <oleObject progId="Visio.Drawing.11" shapeId="82986" r:id="rId44">
          <objectPr defaultSize="0" autoPict="0" r:id="rId5">
            <anchor moveWithCells="1" sizeWithCells="1">
              <from>
                <xdr:col>19</xdr:col>
                <xdr:colOff>31750</xdr:colOff>
                <xdr:row>29</xdr:row>
                <xdr:rowOff>76200</xdr:rowOff>
              </from>
              <to>
                <xdr:col>19</xdr:col>
                <xdr:colOff>31750</xdr:colOff>
                <xdr:row>29</xdr:row>
                <xdr:rowOff>76200</xdr:rowOff>
              </to>
            </anchor>
          </objectPr>
        </oleObject>
      </mc:Choice>
      <mc:Fallback>
        <oleObject progId="Visio.Drawing.11" shapeId="82986" r:id="rId44"/>
      </mc:Fallback>
    </mc:AlternateContent>
    <mc:AlternateContent xmlns:mc="http://schemas.openxmlformats.org/markup-compatibility/2006">
      <mc:Choice Requires="x14">
        <oleObject progId="Visio.Drawing.11" shapeId="82987" r:id="rId45">
          <objectPr defaultSize="0" autoPict="0" r:id="rId5">
            <anchor moveWithCells="1" sizeWithCells="1">
              <from>
                <xdr:col>20</xdr:col>
                <xdr:colOff>31750</xdr:colOff>
                <xdr:row>29</xdr:row>
                <xdr:rowOff>76200</xdr:rowOff>
              </from>
              <to>
                <xdr:col>20</xdr:col>
                <xdr:colOff>31750</xdr:colOff>
                <xdr:row>29</xdr:row>
                <xdr:rowOff>76200</xdr:rowOff>
              </to>
            </anchor>
          </objectPr>
        </oleObject>
      </mc:Choice>
      <mc:Fallback>
        <oleObject progId="Visio.Drawing.11" shapeId="82987" r:id="rId45"/>
      </mc:Fallback>
    </mc:AlternateContent>
    <mc:AlternateContent xmlns:mc="http://schemas.openxmlformats.org/markup-compatibility/2006">
      <mc:Choice Requires="x14">
        <oleObject progId="Visio.Drawing.11" shapeId="82988" r:id="rId46">
          <objectPr defaultSize="0" autoPict="0" r:id="rId5">
            <anchor moveWithCells="1" sizeWithCells="1">
              <from>
                <xdr:col>12</xdr:col>
                <xdr:colOff>2032000</xdr:colOff>
                <xdr:row>25</xdr:row>
                <xdr:rowOff>3155950</xdr:rowOff>
              </from>
              <to>
                <xdr:col>12</xdr:col>
                <xdr:colOff>2476500</xdr:colOff>
                <xdr:row>26</xdr:row>
                <xdr:rowOff>222250</xdr:rowOff>
              </to>
            </anchor>
          </objectPr>
        </oleObject>
      </mc:Choice>
      <mc:Fallback>
        <oleObject progId="Visio.Drawing.11" shapeId="82988" r:id="rId46"/>
      </mc:Fallback>
    </mc:AlternateContent>
    <mc:AlternateContent xmlns:mc="http://schemas.openxmlformats.org/markup-compatibility/2006">
      <mc:Choice Requires="x14">
        <oleObject progId="Visio.Drawing.11" shapeId="5" r:id="rId47">
          <objectPr defaultSize="0" autoPict="0" r:id="rId5">
            <anchor moveWithCells="1" sizeWithCells="1">
              <from>
                <xdr:col>1</xdr:col>
                <xdr:colOff>1752600</xdr:colOff>
                <xdr:row>39</xdr:row>
                <xdr:rowOff>3143250</xdr:rowOff>
              </from>
              <to>
                <xdr:col>1</xdr:col>
                <xdr:colOff>2133600</xdr:colOff>
                <xdr:row>40</xdr:row>
                <xdr:rowOff>209550</xdr:rowOff>
              </to>
            </anchor>
          </objectPr>
        </oleObject>
      </mc:Choice>
      <mc:Fallback>
        <oleObject progId="Visio.Drawing.11" shapeId="82989" r:id="rId47"/>
      </mc:Fallback>
    </mc:AlternateContent>
    <mc:AlternateContent xmlns:mc="http://schemas.openxmlformats.org/markup-compatibility/2006">
      <mc:Choice Requires="x14">
        <oleObject progId="Visio.Drawing.11" shapeId="40" r:id="rId48">
          <objectPr defaultSize="0" autoPict="0" r:id="rId5">
            <anchor moveWithCells="1" sizeWithCells="1">
              <from>
                <xdr:col>3</xdr:col>
                <xdr:colOff>1708150</xdr:colOff>
                <xdr:row>40</xdr:row>
                <xdr:rowOff>0</xdr:rowOff>
              </from>
              <to>
                <xdr:col>3</xdr:col>
                <xdr:colOff>2089150</xdr:colOff>
                <xdr:row>40</xdr:row>
                <xdr:rowOff>241300</xdr:rowOff>
              </to>
            </anchor>
          </objectPr>
        </oleObject>
      </mc:Choice>
      <mc:Fallback>
        <oleObject progId="Visio.Drawing.11" shapeId="82991" r:id="rId48"/>
      </mc:Fallback>
    </mc:AlternateContent>
    <mc:AlternateContent xmlns:mc="http://schemas.openxmlformats.org/markup-compatibility/2006">
      <mc:Choice Requires="x14">
        <oleObject progId="Visio.Drawing.11" shapeId="82947" r:id="rId49">
          <objectPr defaultSize="0" autoPict="0" r:id="rId5">
            <anchor moveWithCells="1" sizeWithCells="1">
              <from>
                <xdr:col>4</xdr:col>
                <xdr:colOff>2019300</xdr:colOff>
                <xdr:row>26</xdr:row>
                <xdr:rowOff>69850</xdr:rowOff>
              </from>
              <to>
                <xdr:col>4</xdr:col>
                <xdr:colOff>2400300</xdr:colOff>
                <xdr:row>26</xdr:row>
                <xdr:rowOff>285750</xdr:rowOff>
              </to>
            </anchor>
          </objectPr>
        </oleObject>
      </mc:Choice>
      <mc:Fallback>
        <oleObject progId="Visio.Drawing.11" shapeId="82992" r:id="rId49"/>
      </mc:Fallback>
    </mc:AlternateContent>
    <mc:AlternateContent xmlns:mc="http://schemas.openxmlformats.org/markup-compatibility/2006">
      <mc:Choice Requires="x14">
        <oleObject progId="Visio.Drawing.11" shapeId="82993" r:id="rId50">
          <objectPr defaultSize="0" autoPict="0" r:id="rId5">
            <anchor moveWithCells="1" sizeWithCells="1">
              <from>
                <xdr:col>4</xdr:col>
                <xdr:colOff>2032000</xdr:colOff>
                <xdr:row>26</xdr:row>
                <xdr:rowOff>69850</xdr:rowOff>
              </from>
              <to>
                <xdr:col>4</xdr:col>
                <xdr:colOff>2413000</xdr:colOff>
                <xdr:row>26</xdr:row>
                <xdr:rowOff>285750</xdr:rowOff>
              </to>
            </anchor>
          </objectPr>
        </oleObject>
      </mc:Choice>
      <mc:Fallback>
        <oleObject progId="Visio.Drawing.11" shapeId="82993" r:id="rId50"/>
      </mc:Fallback>
    </mc:AlternateContent>
    <mc:AlternateContent xmlns:mc="http://schemas.openxmlformats.org/markup-compatibility/2006">
      <mc:Choice Requires="x14">
        <oleObject progId="Visio.Drawing.11" shapeId="82994" r:id="rId51">
          <objectPr defaultSize="0" autoPict="0" r:id="rId5">
            <anchor moveWithCells="1" sizeWithCells="1">
              <from>
                <xdr:col>5</xdr:col>
                <xdr:colOff>2051050</xdr:colOff>
                <xdr:row>25</xdr:row>
                <xdr:rowOff>3155950</xdr:rowOff>
              </from>
              <to>
                <xdr:col>6</xdr:col>
                <xdr:colOff>12700</xdr:colOff>
                <xdr:row>26</xdr:row>
                <xdr:rowOff>222250</xdr:rowOff>
              </to>
            </anchor>
          </objectPr>
        </oleObject>
      </mc:Choice>
      <mc:Fallback>
        <oleObject progId="Visio.Drawing.11" shapeId="82994" r:id="rId51"/>
      </mc:Fallback>
    </mc:AlternateContent>
    <mc:AlternateContent xmlns:mc="http://schemas.openxmlformats.org/markup-compatibility/2006">
      <mc:Choice Requires="x14">
        <oleObject progId="Visio.Drawing.11" shapeId="82995" r:id="rId52">
          <objectPr defaultSize="0" autoPict="0" r:id="rId5">
            <anchor moveWithCells="1" sizeWithCells="1">
              <from>
                <xdr:col>4</xdr:col>
                <xdr:colOff>2051050</xdr:colOff>
                <xdr:row>25</xdr:row>
                <xdr:rowOff>3155950</xdr:rowOff>
              </from>
              <to>
                <xdr:col>5</xdr:col>
                <xdr:colOff>12700</xdr:colOff>
                <xdr:row>26</xdr:row>
                <xdr:rowOff>222250</xdr:rowOff>
              </to>
            </anchor>
          </objectPr>
        </oleObject>
      </mc:Choice>
      <mc:Fallback>
        <oleObject progId="Visio.Drawing.11" shapeId="82995" r:id="rId52"/>
      </mc:Fallback>
    </mc:AlternateContent>
    <mc:AlternateContent xmlns:mc="http://schemas.openxmlformats.org/markup-compatibility/2006">
      <mc:Choice Requires="x14">
        <oleObject progId="Visio.Drawing.11" shapeId="82996" r:id="rId53">
          <objectPr defaultSize="0" autoPict="0" r:id="rId5">
            <anchor moveWithCells="1" sizeWithCells="1">
              <from>
                <xdr:col>4</xdr:col>
                <xdr:colOff>2051050</xdr:colOff>
                <xdr:row>25</xdr:row>
                <xdr:rowOff>3155950</xdr:rowOff>
              </from>
              <to>
                <xdr:col>5</xdr:col>
                <xdr:colOff>12700</xdr:colOff>
                <xdr:row>26</xdr:row>
                <xdr:rowOff>222250</xdr:rowOff>
              </to>
            </anchor>
          </objectPr>
        </oleObject>
      </mc:Choice>
      <mc:Fallback>
        <oleObject progId="Visio.Drawing.11" shapeId="82996" r:id="rId53"/>
      </mc:Fallback>
    </mc:AlternateContent>
    <mc:AlternateContent xmlns:mc="http://schemas.openxmlformats.org/markup-compatibility/2006">
      <mc:Choice Requires="x14">
        <oleObject progId="Visio.Drawing.11" shapeId="82997" r:id="rId54">
          <objectPr defaultSize="0" autoPict="0" r:id="rId5">
            <anchor moveWithCells="1" sizeWithCells="1">
              <from>
                <xdr:col>5</xdr:col>
                <xdr:colOff>1752600</xdr:colOff>
                <xdr:row>26</xdr:row>
                <xdr:rowOff>12700</xdr:rowOff>
              </from>
              <to>
                <xdr:col>5</xdr:col>
                <xdr:colOff>2133600</xdr:colOff>
                <xdr:row>26</xdr:row>
                <xdr:rowOff>228600</xdr:rowOff>
              </to>
            </anchor>
          </objectPr>
        </oleObject>
      </mc:Choice>
      <mc:Fallback>
        <oleObject progId="Visio.Drawing.11" shapeId="82997" r:id="rId54"/>
      </mc:Fallback>
    </mc:AlternateContent>
    <mc:AlternateContent xmlns:mc="http://schemas.openxmlformats.org/markup-compatibility/2006">
      <mc:Choice Requires="x14">
        <oleObject progId="Visio.Drawing.11" shapeId="82966" r:id="rId55">
          <objectPr defaultSize="0" autoPict="0" r:id="rId5">
            <anchor moveWithCells="1" sizeWithCells="1">
              <from>
                <xdr:col>5</xdr:col>
                <xdr:colOff>1752600</xdr:colOff>
                <xdr:row>40</xdr:row>
                <xdr:rowOff>12700</xdr:rowOff>
              </from>
              <to>
                <xdr:col>5</xdr:col>
                <xdr:colOff>2133600</xdr:colOff>
                <xdr:row>40</xdr:row>
                <xdr:rowOff>228600</xdr:rowOff>
              </to>
            </anchor>
          </objectPr>
        </oleObject>
      </mc:Choice>
      <mc:Fallback>
        <oleObject progId="Visio.Drawing.11" shapeId="82998" r:id="rId55"/>
      </mc:Fallback>
    </mc:AlternateContent>
    <mc:AlternateContent xmlns:mc="http://schemas.openxmlformats.org/markup-compatibility/2006">
      <mc:Choice Requires="x14">
        <oleObject progId="Visio.Drawing.11" shapeId="83000" r:id="rId56">
          <objectPr defaultSize="0" autoPict="0" r:id="rId5">
            <anchor moveWithCells="1" sizeWithCells="1">
              <from>
                <xdr:col>3</xdr:col>
                <xdr:colOff>1727200</xdr:colOff>
                <xdr:row>26</xdr:row>
                <xdr:rowOff>31750</xdr:rowOff>
              </from>
              <to>
                <xdr:col>3</xdr:col>
                <xdr:colOff>2095500</xdr:colOff>
                <xdr:row>26</xdr:row>
                <xdr:rowOff>247650</xdr:rowOff>
              </to>
            </anchor>
          </objectPr>
        </oleObject>
      </mc:Choice>
      <mc:Fallback>
        <oleObject progId="Visio.Drawing.11" shapeId="82999" r:id="rId56"/>
      </mc:Fallback>
    </mc:AlternateContent>
    <mc:AlternateContent xmlns:mc="http://schemas.openxmlformats.org/markup-compatibility/2006">
      <mc:Choice Requires="x14">
        <oleObject progId="Visio.Drawing.11" shapeId="83001" r:id="rId57">
          <objectPr defaultSize="0" autoPict="0" r:id="rId5">
            <anchor moveWithCells="1" sizeWithCells="1">
              <from>
                <xdr:col>23</xdr:col>
                <xdr:colOff>133350</xdr:colOff>
                <xdr:row>29</xdr:row>
                <xdr:rowOff>76200</xdr:rowOff>
              </from>
              <to>
                <xdr:col>23</xdr:col>
                <xdr:colOff>133350</xdr:colOff>
                <xdr:row>29</xdr:row>
                <xdr:rowOff>76200</xdr:rowOff>
              </to>
            </anchor>
          </objectPr>
        </oleObject>
      </mc:Choice>
      <mc:Fallback>
        <oleObject progId="Visio.Drawing.11" shapeId="83000" r:id="rId57"/>
      </mc:Fallback>
    </mc:AlternateContent>
    <mc:AlternateContent xmlns:mc="http://schemas.openxmlformats.org/markup-compatibility/2006">
      <mc:Choice Requires="x14">
        <oleObject progId="Visio.Drawing.11" shapeId="83002" r:id="rId58">
          <objectPr defaultSize="0" autoPict="0" r:id="rId5">
            <anchor moveWithCells="1" sizeWithCells="1">
              <from>
                <xdr:col>23</xdr:col>
                <xdr:colOff>133350</xdr:colOff>
                <xdr:row>29</xdr:row>
                <xdr:rowOff>76200</xdr:rowOff>
              </from>
              <to>
                <xdr:col>23</xdr:col>
                <xdr:colOff>133350</xdr:colOff>
                <xdr:row>29</xdr:row>
                <xdr:rowOff>76200</xdr:rowOff>
              </to>
            </anchor>
          </objectPr>
        </oleObject>
      </mc:Choice>
      <mc:Fallback>
        <oleObject progId="Visio.Drawing.11" shapeId="83001" r:id="rId58"/>
      </mc:Fallback>
    </mc:AlternateContent>
    <mc:AlternateContent xmlns:mc="http://schemas.openxmlformats.org/markup-compatibility/2006">
      <mc:Choice Requires="x14">
        <oleObject progId="Visio.Drawing.11" shapeId="83003" r:id="rId59">
          <objectPr defaultSize="0" autoPict="0" r:id="rId5">
            <anchor moveWithCells="1" sizeWithCells="1">
              <from>
                <xdr:col>22</xdr:col>
                <xdr:colOff>31750</xdr:colOff>
                <xdr:row>29</xdr:row>
                <xdr:rowOff>76200</xdr:rowOff>
              </from>
              <to>
                <xdr:col>22</xdr:col>
                <xdr:colOff>31750</xdr:colOff>
                <xdr:row>29</xdr:row>
                <xdr:rowOff>76200</xdr:rowOff>
              </to>
            </anchor>
          </objectPr>
        </oleObject>
      </mc:Choice>
      <mc:Fallback>
        <oleObject progId="Visio.Drawing.11" shapeId="83002" r:id="rId59"/>
      </mc:Fallback>
    </mc:AlternateContent>
    <mc:AlternateContent xmlns:mc="http://schemas.openxmlformats.org/markup-compatibility/2006">
      <mc:Choice Requires="x14">
        <oleObject progId="Visio.Drawing.11" shapeId="83004" r:id="rId60">
          <objectPr defaultSize="0" autoPict="0" r:id="rId5">
            <anchor moveWithCells="1" sizeWithCells="1">
              <from>
                <xdr:col>23</xdr:col>
                <xdr:colOff>31750</xdr:colOff>
                <xdr:row>29</xdr:row>
                <xdr:rowOff>76200</xdr:rowOff>
              </from>
              <to>
                <xdr:col>23</xdr:col>
                <xdr:colOff>31750</xdr:colOff>
                <xdr:row>29</xdr:row>
                <xdr:rowOff>76200</xdr:rowOff>
              </to>
            </anchor>
          </objectPr>
        </oleObject>
      </mc:Choice>
      <mc:Fallback>
        <oleObject progId="Visio.Drawing.11" shapeId="83003" r:id="rId60"/>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A87C-5534-4C7C-BDF1-B01F0C668468}">
  <sheetPr>
    <tabColor rgb="FF92D050"/>
    <pageSetUpPr autoPageBreaks="0"/>
  </sheetPr>
  <dimension ref="B3:AL37"/>
  <sheetViews>
    <sheetView showGridLines="0" topLeftCell="C1" zoomScaleNormal="100" workbookViewId="0">
      <selection activeCell="O20" sqref="O20"/>
    </sheetView>
  </sheetViews>
  <sheetFormatPr defaultColWidth="9" defaultRowHeight="14.45"/>
  <cols>
    <col min="1" max="1" width="14.625" style="4" customWidth="1"/>
    <col min="2" max="2" width="15" style="4" bestFit="1" customWidth="1"/>
    <col min="3" max="3" width="46.125" style="4" bestFit="1" customWidth="1"/>
    <col min="4" max="9" width="9" style="4"/>
    <col min="10" max="10" width="9.125" style="4" bestFit="1" customWidth="1"/>
    <col min="11" max="11" width="24.125" style="4" bestFit="1" customWidth="1"/>
    <col min="12" max="12" width="9" style="4"/>
    <col min="13" max="13" width="23.375" style="4" bestFit="1" customWidth="1"/>
    <col min="14" max="14" width="1.625" style="4" customWidth="1"/>
    <col min="15" max="15" width="57.375" style="4" bestFit="1" customWidth="1"/>
    <col min="16" max="16" width="4.75" style="4" bestFit="1" customWidth="1"/>
    <col min="17" max="17" width="2.5" style="4" customWidth="1"/>
    <col min="18" max="18" width="15.875" style="4" bestFit="1" customWidth="1"/>
    <col min="19" max="19" width="6.5" style="4" customWidth="1"/>
    <col min="20" max="20" width="1.625" style="4" customWidth="1"/>
    <col min="21" max="21" width="64.125" style="4" customWidth="1"/>
    <col min="22" max="22" width="4.75" style="4" bestFit="1" customWidth="1"/>
    <col min="23" max="23" width="27.25" style="4" bestFit="1" customWidth="1"/>
    <col min="24" max="24" width="9" style="4"/>
    <col min="25" max="25" width="1.625" style="4" customWidth="1"/>
    <col min="26" max="26" width="67.625" style="4" bestFit="1" customWidth="1"/>
    <col min="27" max="27" width="4.75" style="4" bestFit="1" customWidth="1"/>
    <col min="28" max="28" width="6.25" style="4" bestFit="1" customWidth="1"/>
    <col min="29" max="29" width="9" style="20"/>
    <col min="30" max="30" width="1.625" style="4" customWidth="1"/>
    <col min="31" max="31" width="55.875" style="4" hidden="1" customWidth="1"/>
    <col min="32" max="32" width="4.75" style="4" hidden="1" customWidth="1"/>
    <col min="33" max="33" width="11.375" style="4" hidden="1" customWidth="1"/>
    <col min="34" max="34" width="55.875" style="4" bestFit="1" customWidth="1"/>
    <col min="35" max="35" width="4.75" style="4" bestFit="1" customWidth="1"/>
    <col min="36" max="36" width="11.375" style="4" bestFit="1" customWidth="1"/>
    <col min="37" max="37" width="9" style="4" bestFit="1" customWidth="1"/>
    <col min="38" max="16384" width="9" style="4"/>
  </cols>
  <sheetData>
    <row r="3" spans="2:38">
      <c r="B3" s="212" t="s">
        <v>99</v>
      </c>
      <c r="C3" s="212"/>
      <c r="D3" s="212"/>
      <c r="E3" s="212"/>
      <c r="F3" s="212"/>
      <c r="G3" s="212"/>
      <c r="H3" s="212"/>
      <c r="I3" s="212"/>
      <c r="J3" s="212"/>
      <c r="K3" s="212"/>
      <c r="L3" s="212"/>
      <c r="M3" s="25"/>
      <c r="O3" s="212" t="s">
        <v>100</v>
      </c>
      <c r="P3" s="212"/>
      <c r="Q3" s="212"/>
      <c r="R3" s="212"/>
      <c r="S3" s="212"/>
      <c r="U3" s="19" t="s">
        <v>101</v>
      </c>
      <c r="V3" s="141"/>
      <c r="Z3" s="212" t="s">
        <v>102</v>
      </c>
      <c r="AA3" s="212"/>
      <c r="AE3" s="213" t="s">
        <v>103</v>
      </c>
      <c r="AF3" s="213"/>
      <c r="AH3" s="212" t="s">
        <v>104</v>
      </c>
      <c r="AI3" s="212"/>
      <c r="AJ3" s="19"/>
    </row>
    <row r="4" spans="2:38">
      <c r="B4" s="24" t="s">
        <v>105</v>
      </c>
      <c r="C4" s="4">
        <v>5</v>
      </c>
      <c r="O4" s="24" t="s">
        <v>106</v>
      </c>
      <c r="P4" s="4">
        <f>SUM(P7:P1048576)</f>
        <v>19</v>
      </c>
      <c r="U4" s="24" t="s">
        <v>106</v>
      </c>
      <c r="V4" s="4">
        <f>SUM(V7:V1048576)</f>
        <v>15</v>
      </c>
      <c r="Z4" s="24" t="s">
        <v>106</v>
      </c>
      <c r="AA4" s="4">
        <f>SUM(AA7:AA1048576)</f>
        <v>15</v>
      </c>
      <c r="AH4" s="24" t="s">
        <v>106</v>
      </c>
      <c r="AI4" s="4">
        <f>SUM(AI7:AI1048576)</f>
        <v>19</v>
      </c>
    </row>
    <row r="5" spans="2:38">
      <c r="O5" s="254" t="s">
        <v>107</v>
      </c>
      <c r="Q5"/>
      <c r="T5"/>
      <c r="U5" s="254" t="s">
        <v>108</v>
      </c>
      <c r="W5"/>
      <c r="X5"/>
      <c r="Y5"/>
      <c r="Z5" s="4" t="s">
        <v>108</v>
      </c>
      <c r="AB5"/>
      <c r="AC5" s="21"/>
      <c r="AE5" s="4" t="s">
        <v>108</v>
      </c>
      <c r="AG5"/>
      <c r="AH5" s="4" t="s">
        <v>108</v>
      </c>
      <c r="AJ5"/>
      <c r="AK5"/>
    </row>
    <row r="6" spans="2:38">
      <c r="B6" s="254" t="s">
        <v>109</v>
      </c>
      <c r="C6" s="254" t="s">
        <v>110</v>
      </c>
      <c r="J6" s="138" t="s">
        <v>109</v>
      </c>
      <c r="K6" s="255" t="s">
        <v>111</v>
      </c>
      <c r="L6" s="255"/>
      <c r="M6" s="138" t="s">
        <v>112</v>
      </c>
      <c r="O6" s="254" t="s">
        <v>113</v>
      </c>
      <c r="P6" s="4" t="s">
        <v>106</v>
      </c>
      <c r="Q6"/>
      <c r="R6" s="138" t="s">
        <v>114</v>
      </c>
      <c r="S6" s="138" t="s">
        <v>115</v>
      </c>
      <c r="T6"/>
      <c r="U6" s="254" t="s">
        <v>116</v>
      </c>
      <c r="V6" s="4" t="s">
        <v>106</v>
      </c>
      <c r="W6" s="138" t="s">
        <v>114</v>
      </c>
      <c r="X6" s="138" t="s">
        <v>115</v>
      </c>
      <c r="Y6"/>
      <c r="Z6" s="254" t="s">
        <v>117</v>
      </c>
      <c r="AA6" s="4" t="s">
        <v>106</v>
      </c>
      <c r="AB6" s="138" t="s">
        <v>114</v>
      </c>
      <c r="AC6" s="143" t="s">
        <v>115</v>
      </c>
      <c r="AE6" s="4" t="s">
        <v>118</v>
      </c>
      <c r="AF6" s="4" t="s">
        <v>106</v>
      </c>
      <c r="AG6"/>
      <c r="AH6" s="4" t="s">
        <v>118</v>
      </c>
      <c r="AI6" s="4" t="s">
        <v>106</v>
      </c>
      <c r="AJ6"/>
      <c r="AK6" s="138" t="s">
        <v>114</v>
      </c>
      <c r="AL6" s="138" t="s">
        <v>115</v>
      </c>
    </row>
    <row r="7" spans="2:38">
      <c r="B7" s="4" t="s">
        <v>119</v>
      </c>
      <c r="C7" s="4">
        <v>3</v>
      </c>
      <c r="J7" s="4" t="str">
        <f>$B$7</f>
        <v>ADA</v>
      </c>
      <c r="K7" s="4">
        <v>3</v>
      </c>
      <c r="L7" s="22">
        <f>K7/$C$4</f>
        <v>0.6</v>
      </c>
      <c r="M7" s="139">
        <f>MODE(K7:K11)</f>
        <v>3</v>
      </c>
      <c r="O7" s="4" t="s">
        <v>120</v>
      </c>
      <c r="P7" s="4">
        <v>6</v>
      </c>
      <c r="Q7"/>
      <c r="R7" s="4" t="s">
        <v>120</v>
      </c>
      <c r="S7" s="23">
        <f t="shared" ref="S7:S12" si="0">P7/$P$4</f>
        <v>0.31578947368421051</v>
      </c>
      <c r="T7"/>
      <c r="U7" s="4" t="s">
        <v>121</v>
      </c>
      <c r="V7" s="4">
        <v>6</v>
      </c>
      <c r="W7" s="4" t="str">
        <f>U7</f>
        <v>Communication Needs Improving</v>
      </c>
      <c r="X7" s="142">
        <f>V7/$V$4</f>
        <v>0.4</v>
      </c>
      <c r="Y7"/>
      <c r="Z7" s="4" t="s">
        <v>122</v>
      </c>
      <c r="AA7" s="4">
        <v>6</v>
      </c>
      <c r="AB7" s="4" t="str">
        <f>Z7</f>
        <v>Good</v>
      </c>
      <c r="AC7" s="145">
        <f>AA7/$AA$4</f>
        <v>0.4</v>
      </c>
      <c r="AE7" s="4" t="s">
        <v>120</v>
      </c>
      <c r="AF7" s="4">
        <v>9</v>
      </c>
      <c r="AG7"/>
      <c r="AH7" s="4" t="s">
        <v>120</v>
      </c>
      <c r="AI7" s="4">
        <v>9</v>
      </c>
      <c r="AJ7"/>
      <c r="AK7" s="4" t="str">
        <f>AH7</f>
        <v>Process</v>
      </c>
      <c r="AL7" s="22">
        <f>AI7/$AI$4</f>
        <v>0.47368421052631576</v>
      </c>
    </row>
    <row r="8" spans="2:38">
      <c r="C8" s="4">
        <v>2</v>
      </c>
      <c r="J8" s="4" t="s">
        <v>123</v>
      </c>
      <c r="K8" s="4">
        <v>3</v>
      </c>
      <c r="L8" s="22">
        <f t="shared" ref="L8:L11" si="1">K8/$C$4</f>
        <v>0.6</v>
      </c>
      <c r="M8" s="140">
        <f>MODE(L7:L11)</f>
        <v>0.6</v>
      </c>
      <c r="O8" s="4" t="s">
        <v>124</v>
      </c>
      <c r="P8" s="4">
        <v>4</v>
      </c>
      <c r="Q8"/>
      <c r="R8" s="4" t="s">
        <v>124</v>
      </c>
      <c r="S8" s="23">
        <f t="shared" si="0"/>
        <v>0.21052631578947367</v>
      </c>
      <c r="T8"/>
      <c r="U8" s="4" t="s">
        <v>125</v>
      </c>
      <c r="V8" s="4">
        <v>9</v>
      </c>
      <c r="W8" s="4" t="str">
        <f>U8</f>
        <v xml:space="preserve">Good Communication </v>
      </c>
      <c r="X8" s="142">
        <f>V8/$V$4</f>
        <v>0.6</v>
      </c>
      <c r="Y8"/>
      <c r="Z8" s="4" t="s">
        <v>126</v>
      </c>
      <c r="AA8" s="4">
        <v>9</v>
      </c>
      <c r="AB8" s="4" t="str">
        <f>Z8</f>
        <v>Poor</v>
      </c>
      <c r="AC8" s="145">
        <f>AA8/$AA$4</f>
        <v>0.6</v>
      </c>
      <c r="AD8" s="21"/>
      <c r="AE8" s="4" t="s">
        <v>127</v>
      </c>
      <c r="AF8" s="4">
        <v>4</v>
      </c>
      <c r="AG8"/>
      <c r="AH8" s="4" t="s">
        <v>127</v>
      </c>
      <c r="AI8" s="4">
        <v>4</v>
      </c>
      <c r="AJ8"/>
      <c r="AK8" s="4" t="str">
        <f>AH8</f>
        <v>Staffing</v>
      </c>
      <c r="AL8" s="22">
        <f>AI8/$AI$4</f>
        <v>0.21052631578947367</v>
      </c>
    </row>
    <row r="9" spans="2:38">
      <c r="B9" s="4" t="s">
        <v>123</v>
      </c>
      <c r="C9" s="4">
        <v>3</v>
      </c>
      <c r="J9" s="4" t="s">
        <v>128</v>
      </c>
      <c r="K9" s="4">
        <v>2</v>
      </c>
      <c r="L9" s="22">
        <f t="shared" si="1"/>
        <v>0.4</v>
      </c>
      <c r="O9" s="4" t="s">
        <v>127</v>
      </c>
      <c r="P9" s="4">
        <v>3</v>
      </c>
      <c r="Q9"/>
      <c r="R9" s="4" t="s">
        <v>127</v>
      </c>
      <c r="S9" s="23">
        <f t="shared" si="0"/>
        <v>0.15789473684210525</v>
      </c>
      <c r="T9"/>
      <c r="U9"/>
      <c r="V9"/>
      <c r="X9" s="23"/>
      <c r="Y9"/>
      <c r="Z9"/>
      <c r="AA9"/>
      <c r="AC9" s="21"/>
      <c r="AD9" s="21"/>
      <c r="AE9" s="4" t="s">
        <v>129</v>
      </c>
      <c r="AF9" s="4">
        <v>3</v>
      </c>
      <c r="AG9"/>
      <c r="AH9" s="4" t="s">
        <v>129</v>
      </c>
      <c r="AI9" s="4">
        <v>3</v>
      </c>
      <c r="AJ9"/>
      <c r="AK9" s="4" t="str">
        <f>AH9</f>
        <v>Space</v>
      </c>
      <c r="AL9" s="144">
        <f>AI9/$AI$4</f>
        <v>0.15789473684210525</v>
      </c>
    </row>
    <row r="10" spans="2:38">
      <c r="B10" s="4" t="s">
        <v>128</v>
      </c>
      <c r="C10" s="4">
        <v>3</v>
      </c>
      <c r="J10" s="4" t="s">
        <v>130</v>
      </c>
      <c r="K10" s="4">
        <v>4</v>
      </c>
      <c r="L10" s="22">
        <f>K10/$C$4</f>
        <v>0.8</v>
      </c>
      <c r="O10" s="4" t="s">
        <v>129</v>
      </c>
      <c r="P10" s="4">
        <v>3</v>
      </c>
      <c r="Q10"/>
      <c r="R10" s="4" t="s">
        <v>131</v>
      </c>
      <c r="S10" s="23">
        <f t="shared" si="0"/>
        <v>0.15789473684210525</v>
      </c>
      <c r="T10"/>
      <c r="U10"/>
      <c r="V10"/>
      <c r="W10"/>
      <c r="X10"/>
      <c r="Y10"/>
      <c r="Z10"/>
      <c r="AA10"/>
      <c r="AB10"/>
      <c r="AC10" s="21"/>
      <c r="AE10" s="4" t="s">
        <v>132</v>
      </c>
      <c r="AF10" s="4">
        <v>2</v>
      </c>
      <c r="AG10"/>
      <c r="AH10" s="4" t="s">
        <v>132</v>
      </c>
      <c r="AI10" s="4">
        <v>2</v>
      </c>
      <c r="AJ10"/>
      <c r="AK10" s="4" t="str">
        <f>AH10</f>
        <v>Layout</v>
      </c>
      <c r="AL10" s="22">
        <f>AI10/$AI$4</f>
        <v>0.10526315789473684</v>
      </c>
    </row>
    <row r="11" spans="2:38">
      <c r="C11" s="4">
        <v>2</v>
      </c>
      <c r="J11" s="4" t="s">
        <v>133</v>
      </c>
      <c r="K11" s="4">
        <v>3.5</v>
      </c>
      <c r="L11" s="22">
        <f t="shared" si="1"/>
        <v>0.7</v>
      </c>
      <c r="O11" s="4" t="s">
        <v>134</v>
      </c>
      <c r="P11" s="4">
        <v>2</v>
      </c>
      <c r="Q11"/>
      <c r="R11" s="4" t="s">
        <v>134</v>
      </c>
      <c r="S11" s="23">
        <f t="shared" si="0"/>
        <v>0.10526315789473684</v>
      </c>
      <c r="T11"/>
      <c r="U11"/>
      <c r="V11"/>
      <c r="W11"/>
      <c r="X11"/>
      <c r="Y11"/>
      <c r="Z11"/>
      <c r="AA11"/>
      <c r="AB11"/>
      <c r="AC11" s="21"/>
      <c r="AE11" s="4" t="s">
        <v>135</v>
      </c>
      <c r="AF11" s="4">
        <v>1</v>
      </c>
      <c r="AG11"/>
      <c r="AH11" s="4" t="s">
        <v>135</v>
      </c>
      <c r="AI11" s="4">
        <v>1</v>
      </c>
      <c r="AJ11"/>
      <c r="AK11" s="4" t="str">
        <f>AH11</f>
        <v>IT Systems</v>
      </c>
      <c r="AL11" s="22">
        <f>AI11/$AI$4</f>
        <v>5.2631578947368418E-2</v>
      </c>
    </row>
    <row r="12" spans="2:38">
      <c r="B12" s="4" t="s">
        <v>136</v>
      </c>
      <c r="C12" s="4">
        <v>5</v>
      </c>
      <c r="O12" s="4" t="s">
        <v>137</v>
      </c>
      <c r="P12" s="4">
        <v>1</v>
      </c>
      <c r="Q12"/>
      <c r="R12" s="4" t="s">
        <v>138</v>
      </c>
      <c r="S12" s="23">
        <f t="shared" si="0"/>
        <v>5.2631578947368418E-2</v>
      </c>
      <c r="T12"/>
      <c r="U12"/>
      <c r="V12"/>
      <c r="W12"/>
      <c r="X12"/>
      <c r="Y12"/>
      <c r="Z12"/>
      <c r="AA12"/>
      <c r="AB12"/>
      <c r="AC12" s="21"/>
      <c r="AE12" s="4" t="s">
        <v>139</v>
      </c>
      <c r="AF12" s="4">
        <v>19</v>
      </c>
      <c r="AG12"/>
      <c r="AH12"/>
      <c r="AI12"/>
      <c r="AJ12"/>
      <c r="AL12" s="22"/>
    </row>
    <row r="13" spans="2:38">
      <c r="B13" s="4" t="s">
        <v>140</v>
      </c>
      <c r="C13" s="4">
        <v>4</v>
      </c>
      <c r="O13"/>
      <c r="P13"/>
      <c r="Q13"/>
      <c r="S13" s="23"/>
      <c r="T13"/>
      <c r="U13"/>
      <c r="V13"/>
      <c r="W13"/>
      <c r="X13"/>
      <c r="Y13"/>
      <c r="Z13"/>
      <c r="AA13"/>
      <c r="AB13"/>
      <c r="AC13" s="21"/>
      <c r="AE13"/>
      <c r="AF13"/>
      <c r="AG13"/>
      <c r="AH13"/>
      <c r="AI13"/>
      <c r="AJ13"/>
      <c r="AL13" s="22"/>
    </row>
    <row r="14" spans="2:38">
      <c r="C14" s="4">
        <v>3</v>
      </c>
      <c r="O14"/>
      <c r="P14"/>
      <c r="Q14"/>
      <c r="T14"/>
      <c r="U14"/>
      <c r="V14"/>
      <c r="W14"/>
      <c r="X14"/>
      <c r="Y14"/>
      <c r="Z14"/>
      <c r="AA14"/>
      <c r="AB14"/>
      <c r="AC14" s="21"/>
      <c r="AE14"/>
      <c r="AF14"/>
      <c r="AG14"/>
      <c r="AH14"/>
      <c r="AI14"/>
      <c r="AJ14"/>
      <c r="AL14" s="22"/>
    </row>
    <row r="15" spans="2:38">
      <c r="B15" s="4" t="s">
        <v>141</v>
      </c>
      <c r="C15" s="4">
        <v>4</v>
      </c>
      <c r="O15"/>
      <c r="P15"/>
      <c r="Q15"/>
      <c r="T15"/>
      <c r="U15"/>
      <c r="V15"/>
      <c r="W15"/>
      <c r="X15"/>
      <c r="Y15"/>
      <c r="Z15"/>
      <c r="AA15"/>
      <c r="AB15"/>
      <c r="AC15" s="21"/>
      <c r="AE15"/>
      <c r="AF15"/>
      <c r="AG15"/>
      <c r="AH15"/>
      <c r="AI15"/>
      <c r="AJ15"/>
      <c r="AL15" s="22"/>
    </row>
    <row r="16" spans="2:38">
      <c r="C16" s="4">
        <v>3</v>
      </c>
      <c r="O16"/>
      <c r="P16"/>
      <c r="Q16"/>
      <c r="R16"/>
      <c r="S16"/>
      <c r="T16"/>
      <c r="U16"/>
      <c r="V16"/>
      <c r="W16"/>
      <c r="X16"/>
      <c r="Y16"/>
      <c r="Z16"/>
      <c r="AA16"/>
      <c r="AB16"/>
      <c r="AC16" s="21"/>
      <c r="AE16"/>
      <c r="AF16"/>
      <c r="AG16"/>
      <c r="AH16"/>
      <c r="AI16"/>
      <c r="AJ16"/>
      <c r="AK16"/>
      <c r="AL16" s="22"/>
    </row>
    <row r="17" spans="2:38">
      <c r="B17" s="4" t="s">
        <v>142</v>
      </c>
      <c r="C17" s="4">
        <v>4</v>
      </c>
      <c r="O17"/>
      <c r="P17"/>
      <c r="Q17"/>
      <c r="R17"/>
      <c r="S17"/>
      <c r="T17"/>
      <c r="U17"/>
      <c r="V17"/>
      <c r="W17"/>
      <c r="X17"/>
      <c r="Y17"/>
      <c r="Z17"/>
      <c r="AA17"/>
      <c r="AB17"/>
      <c r="AC17" s="21"/>
      <c r="AE17"/>
      <c r="AF17"/>
      <c r="AG17"/>
      <c r="AH17"/>
      <c r="AI17"/>
      <c r="AJ17"/>
      <c r="AK17"/>
      <c r="AL17" s="22"/>
    </row>
    <row r="18" spans="2:38">
      <c r="B18" s="4" t="s">
        <v>139</v>
      </c>
      <c r="O18"/>
      <c r="P18"/>
      <c r="Q18"/>
      <c r="R18"/>
      <c r="S18"/>
      <c r="T18"/>
      <c r="U18"/>
      <c r="V18"/>
      <c r="W18"/>
      <c r="X18"/>
      <c r="Y18"/>
      <c r="Z18"/>
      <c r="AA18"/>
      <c r="AB18"/>
      <c r="AC18" s="21"/>
      <c r="AE18"/>
      <c r="AF18"/>
      <c r="AG18"/>
      <c r="AH18"/>
      <c r="AI18"/>
      <c r="AJ18"/>
      <c r="AK18"/>
    </row>
    <row r="19" spans="2:38">
      <c r="B19"/>
      <c r="C19"/>
      <c r="D19"/>
      <c r="E19"/>
      <c r="F19"/>
      <c r="G19"/>
      <c r="H19"/>
      <c r="I19"/>
      <c r="O19"/>
      <c r="P19"/>
      <c r="Q19"/>
      <c r="R19"/>
      <c r="S19"/>
      <c r="T19"/>
      <c r="U19"/>
      <c r="V19"/>
      <c r="W19"/>
      <c r="X19"/>
      <c r="Y19"/>
      <c r="Z19"/>
      <c r="AA19"/>
      <c r="AB19"/>
      <c r="AC19" s="21"/>
      <c r="AE19"/>
      <c r="AF19"/>
      <c r="AH19"/>
      <c r="AI19"/>
      <c r="AJ19"/>
      <c r="AK19"/>
    </row>
    <row r="20" spans="2:38">
      <c r="B20"/>
      <c r="C20"/>
      <c r="D20"/>
      <c r="E20"/>
      <c r="F20"/>
      <c r="G20"/>
      <c r="H20"/>
      <c r="I20"/>
      <c r="O20"/>
      <c r="P20"/>
      <c r="Q20"/>
      <c r="R20"/>
      <c r="S20"/>
      <c r="T20"/>
      <c r="U20"/>
      <c r="V20"/>
      <c r="W20"/>
      <c r="X20"/>
      <c r="Y20"/>
      <c r="Z20"/>
      <c r="AA20"/>
      <c r="AB20"/>
      <c r="AC20" s="21"/>
      <c r="AE20"/>
      <c r="AF20"/>
      <c r="AH20"/>
      <c r="AI20"/>
      <c r="AJ20"/>
      <c r="AK20"/>
    </row>
    <row r="21" spans="2:38">
      <c r="B21"/>
      <c r="C21"/>
      <c r="D21"/>
      <c r="E21"/>
      <c r="F21"/>
      <c r="G21"/>
      <c r="H21"/>
      <c r="I21"/>
      <c r="O21"/>
      <c r="P21"/>
      <c r="Q21"/>
      <c r="R21"/>
      <c r="S21"/>
      <c r="T21"/>
      <c r="U21"/>
      <c r="V21"/>
      <c r="W21"/>
      <c r="X21"/>
      <c r="Y21"/>
      <c r="Z21"/>
      <c r="AA21"/>
      <c r="AB21"/>
      <c r="AC21" s="21"/>
      <c r="AE21"/>
      <c r="AF21"/>
      <c r="AH21"/>
      <c r="AI21"/>
      <c r="AJ21"/>
      <c r="AK21"/>
    </row>
    <row r="22" spans="2:38">
      <c r="B22"/>
      <c r="C22"/>
      <c r="D22"/>
      <c r="E22"/>
      <c r="F22"/>
      <c r="G22"/>
      <c r="H22"/>
      <c r="I22"/>
      <c r="O22"/>
      <c r="P22"/>
      <c r="Q22"/>
      <c r="R22"/>
      <c r="S22"/>
      <c r="T22"/>
      <c r="U22"/>
      <c r="V22"/>
      <c r="W22"/>
      <c r="X22"/>
      <c r="Y22"/>
      <c r="Z22"/>
      <c r="AA22"/>
      <c r="AB22"/>
      <c r="AC22" s="21"/>
      <c r="AE22"/>
      <c r="AF22"/>
      <c r="AH22"/>
      <c r="AI22"/>
      <c r="AJ22"/>
      <c r="AK22"/>
    </row>
    <row r="23" spans="2:38">
      <c r="B23"/>
      <c r="C23"/>
      <c r="D23"/>
      <c r="E23"/>
      <c r="F23"/>
      <c r="G23"/>
      <c r="H23"/>
      <c r="I23"/>
      <c r="O23"/>
      <c r="P23"/>
      <c r="Q23"/>
      <c r="R23"/>
      <c r="S23"/>
      <c r="T23"/>
      <c r="U23"/>
      <c r="V23"/>
      <c r="W23"/>
      <c r="X23"/>
      <c r="Y23"/>
      <c r="Z23"/>
      <c r="AA23"/>
      <c r="AB23"/>
      <c r="AC23" s="21"/>
      <c r="AE23"/>
      <c r="AF23"/>
      <c r="AH23"/>
      <c r="AI23"/>
      <c r="AJ23"/>
      <c r="AK23"/>
    </row>
    <row r="24" spans="2:38">
      <c r="B24"/>
      <c r="C24"/>
      <c r="D24"/>
      <c r="E24"/>
      <c r="F24"/>
      <c r="G24"/>
      <c r="H24"/>
      <c r="I24"/>
      <c r="O24"/>
      <c r="P24"/>
      <c r="Q24"/>
      <c r="R24"/>
      <c r="S24"/>
      <c r="T24"/>
      <c r="U24"/>
      <c r="V24"/>
      <c r="W24"/>
      <c r="X24"/>
      <c r="Y24"/>
      <c r="Z24"/>
      <c r="AA24"/>
      <c r="AB24"/>
      <c r="AC24" s="21"/>
      <c r="AE24"/>
      <c r="AF24"/>
      <c r="AH24"/>
      <c r="AI24"/>
      <c r="AJ24"/>
      <c r="AK24"/>
    </row>
    <row r="25" spans="2:38">
      <c r="B25"/>
      <c r="C25"/>
      <c r="D25"/>
      <c r="E25"/>
      <c r="F25"/>
      <c r="G25"/>
      <c r="H25"/>
      <c r="I25"/>
      <c r="O25"/>
      <c r="P25"/>
      <c r="Q25"/>
      <c r="R25"/>
      <c r="S25"/>
      <c r="T25"/>
      <c r="U25"/>
      <c r="V25"/>
      <c r="W25"/>
      <c r="X25"/>
      <c r="Y25"/>
      <c r="Z25"/>
      <c r="AA25"/>
      <c r="AB25"/>
      <c r="AC25" s="21"/>
      <c r="AE25"/>
      <c r="AF25"/>
      <c r="AH25"/>
      <c r="AI25"/>
      <c r="AJ25"/>
      <c r="AK25"/>
    </row>
    <row r="26" spans="2:38">
      <c r="O26"/>
      <c r="P26"/>
      <c r="Q26"/>
      <c r="R26"/>
      <c r="S26"/>
      <c r="T26"/>
      <c r="U26"/>
      <c r="V26"/>
      <c r="W26"/>
      <c r="X26"/>
      <c r="Y26"/>
      <c r="Z26"/>
      <c r="AA26"/>
      <c r="AB26"/>
      <c r="AC26" s="21"/>
      <c r="AE26"/>
      <c r="AF26"/>
      <c r="AH26"/>
      <c r="AI26"/>
      <c r="AJ26"/>
      <c r="AK26"/>
    </row>
    <row r="27" spans="2:38">
      <c r="O27"/>
      <c r="P27"/>
      <c r="Q27"/>
      <c r="R27"/>
      <c r="S27"/>
      <c r="T27"/>
      <c r="U27"/>
      <c r="V27"/>
      <c r="W27"/>
      <c r="X27"/>
      <c r="Y27"/>
      <c r="Z27"/>
      <c r="AA27"/>
      <c r="AB27"/>
      <c r="AC27" s="21"/>
      <c r="AE27"/>
      <c r="AF27"/>
      <c r="AH27"/>
      <c r="AI27"/>
      <c r="AJ27"/>
      <c r="AK27"/>
    </row>
    <row r="28" spans="2:38">
      <c r="O28"/>
      <c r="P28"/>
      <c r="Q28"/>
      <c r="R28"/>
      <c r="S28"/>
      <c r="T28"/>
      <c r="U28"/>
      <c r="V28"/>
      <c r="W28"/>
      <c r="X28"/>
      <c r="Y28"/>
      <c r="Z28"/>
      <c r="AA28"/>
      <c r="AB28"/>
      <c r="AC28" s="21"/>
      <c r="AE28"/>
      <c r="AF28"/>
      <c r="AH28"/>
      <c r="AI28"/>
      <c r="AJ28"/>
      <c r="AK28"/>
    </row>
    <row r="29" spans="2:38">
      <c r="AE29"/>
      <c r="AF29"/>
      <c r="AH29"/>
      <c r="AI29"/>
      <c r="AJ29"/>
      <c r="AK29"/>
    </row>
    <row r="30" spans="2:38">
      <c r="AE30"/>
      <c r="AF30"/>
      <c r="AH30"/>
      <c r="AI30"/>
      <c r="AJ30"/>
      <c r="AK30"/>
    </row>
    <row r="31" spans="2:38">
      <c r="AE31"/>
      <c r="AF31"/>
      <c r="AH31"/>
      <c r="AI31"/>
      <c r="AJ31"/>
      <c r="AK31"/>
    </row>
    <row r="32" spans="2:38">
      <c r="AE32"/>
      <c r="AF32"/>
      <c r="AH32"/>
      <c r="AI32"/>
      <c r="AJ32"/>
      <c r="AK32"/>
    </row>
    <row r="33" spans="34:37">
      <c r="AH33"/>
      <c r="AI33"/>
      <c r="AJ33"/>
      <c r="AK33"/>
    </row>
    <row r="34" spans="34:37">
      <c r="AH34"/>
      <c r="AI34"/>
      <c r="AJ34"/>
      <c r="AK34"/>
    </row>
    <row r="35" spans="34:37">
      <c r="AH35"/>
      <c r="AI35"/>
      <c r="AJ35"/>
      <c r="AK35"/>
    </row>
    <row r="36" spans="34:37">
      <c r="AH36"/>
      <c r="AI36"/>
      <c r="AJ36"/>
      <c r="AK36"/>
    </row>
    <row r="37" spans="34:37">
      <c r="AH37"/>
      <c r="AI37"/>
      <c r="AJ37"/>
      <c r="AK37"/>
    </row>
  </sheetData>
  <autoFilter ref="R6:S13" xr:uid="{49ADA87C-5534-4C7C-BDF1-B01F0C668468}"/>
  <sortState xmlns:xlrd2="http://schemas.microsoft.com/office/spreadsheetml/2017/richdata2" ref="AK7:AL11">
    <sortCondition descending="1" ref="AL7:AL11"/>
  </sortState>
  <mergeCells count="6">
    <mergeCell ref="K6:L6"/>
    <mergeCell ref="O3:S3"/>
    <mergeCell ref="AH3:AI3"/>
    <mergeCell ref="B3:L3"/>
    <mergeCell ref="Z3:AA3"/>
    <mergeCell ref="AE3:AF3"/>
  </mergeCells>
  <pageMargins left="0.7" right="0.7" top="0.75" bottom="0.75" header="0.3" footer="0.3"/>
  <pageSetup paperSize="9"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EADE-CC65-4137-AF42-2CF233E83A8B}">
  <sheetPr>
    <tabColor rgb="FF92D050"/>
  </sheetPr>
  <dimension ref="B1:N50"/>
  <sheetViews>
    <sheetView showGridLines="0" topLeftCell="L1" zoomScale="70" zoomScaleNormal="70" workbookViewId="0">
      <pane ySplit="1" topLeftCell="A2" activePane="bottomLeft" state="frozen"/>
      <selection pane="bottomLeft" activeCell="L16" sqref="L16"/>
      <selection activeCell="O8" activeCellId="2" sqref="O1 Q14 O8"/>
    </sheetView>
  </sheetViews>
  <sheetFormatPr defaultColWidth="9" defaultRowHeight="14.45"/>
  <cols>
    <col min="1" max="1" width="14.625" style="5" customWidth="1"/>
    <col min="2" max="2" width="9" style="5"/>
    <col min="3" max="3" width="13.875" style="5" customWidth="1"/>
    <col min="4" max="4" width="30.25" style="5" customWidth="1"/>
    <col min="5" max="5" width="44.625" style="5" customWidth="1"/>
    <col min="6" max="6" width="47.125" style="5" customWidth="1"/>
    <col min="7" max="7" width="52" style="5" customWidth="1"/>
    <col min="8" max="8" width="60.625" style="5" customWidth="1"/>
    <col min="9" max="9" width="58.75" style="5" customWidth="1"/>
    <col min="10" max="10" width="76.625" style="5" customWidth="1"/>
    <col min="11" max="12" width="63" style="5" customWidth="1"/>
    <col min="13" max="14" width="59.75" style="5" customWidth="1"/>
    <col min="15" max="16384" width="9" style="5"/>
  </cols>
  <sheetData>
    <row r="1" spans="2:14" s="27" customFormat="1" ht="42">
      <c r="B1" s="117" t="s">
        <v>143</v>
      </c>
      <c r="C1" s="117" t="s">
        <v>144</v>
      </c>
      <c r="D1" s="117" t="s">
        <v>109</v>
      </c>
      <c r="E1" s="117" t="s">
        <v>110</v>
      </c>
      <c r="F1" s="117" t="s">
        <v>145</v>
      </c>
      <c r="G1" s="118" t="s">
        <v>113</v>
      </c>
      <c r="H1" s="117" t="s">
        <v>146</v>
      </c>
      <c r="I1" s="117" t="s">
        <v>147</v>
      </c>
      <c r="J1" s="118" t="s">
        <v>116</v>
      </c>
      <c r="K1" s="117" t="s">
        <v>148</v>
      </c>
      <c r="L1" s="118" t="s">
        <v>117</v>
      </c>
      <c r="M1" s="117" t="s">
        <v>149</v>
      </c>
      <c r="N1" s="118" t="s">
        <v>118</v>
      </c>
    </row>
    <row r="2" spans="2:14" s="26" customFormat="1" ht="43.5">
      <c r="B2" s="7">
        <v>1</v>
      </c>
      <c r="C2" s="119">
        <v>45200</v>
      </c>
      <c r="D2" s="7" t="s">
        <v>119</v>
      </c>
      <c r="E2" s="7">
        <v>3</v>
      </c>
      <c r="F2" s="7" t="s">
        <v>150</v>
      </c>
      <c r="G2" s="7" t="s">
        <v>124</v>
      </c>
      <c r="H2" s="7" t="s">
        <v>5</v>
      </c>
      <c r="I2" s="7"/>
      <c r="J2" s="7" t="s">
        <v>125</v>
      </c>
      <c r="K2" s="7" t="s">
        <v>151</v>
      </c>
      <c r="L2" s="7" t="s">
        <v>126</v>
      </c>
      <c r="M2" s="7" t="s">
        <v>152</v>
      </c>
      <c r="N2" s="7" t="s">
        <v>132</v>
      </c>
    </row>
    <row r="3" spans="2:14" s="26" customFormat="1" ht="29.1">
      <c r="B3" s="7">
        <v>2</v>
      </c>
      <c r="C3" s="119">
        <v>45200</v>
      </c>
      <c r="D3" s="7" t="s">
        <v>119</v>
      </c>
      <c r="E3" s="7">
        <v>3</v>
      </c>
      <c r="F3" s="7" t="s">
        <v>153</v>
      </c>
      <c r="G3" s="7" t="s">
        <v>120</v>
      </c>
      <c r="H3" s="7" t="s">
        <v>5</v>
      </c>
      <c r="I3" s="7" t="s">
        <v>154</v>
      </c>
      <c r="J3" s="7" t="s">
        <v>121</v>
      </c>
      <c r="K3" s="7" t="s">
        <v>155</v>
      </c>
      <c r="L3" s="7" t="s">
        <v>126</v>
      </c>
      <c r="M3" s="7" t="s">
        <v>156</v>
      </c>
      <c r="N3" s="7" t="s">
        <v>120</v>
      </c>
    </row>
    <row r="4" spans="2:14" s="26" customFormat="1" ht="87">
      <c r="B4" s="7">
        <v>3</v>
      </c>
      <c r="C4" s="119">
        <v>45200</v>
      </c>
      <c r="D4" s="7" t="s">
        <v>123</v>
      </c>
      <c r="E4" s="7">
        <v>3</v>
      </c>
      <c r="F4" s="7" t="s">
        <v>157</v>
      </c>
      <c r="G4" s="7" t="s">
        <v>137</v>
      </c>
      <c r="H4" s="7" t="s">
        <v>5</v>
      </c>
      <c r="I4" s="34" t="s">
        <v>158</v>
      </c>
      <c r="J4" s="7" t="s">
        <v>121</v>
      </c>
      <c r="K4" s="7" t="s">
        <v>159</v>
      </c>
      <c r="L4" s="7" t="s">
        <v>126</v>
      </c>
      <c r="M4" s="7" t="s">
        <v>160</v>
      </c>
      <c r="N4" s="7" t="s">
        <v>135</v>
      </c>
    </row>
    <row r="5" spans="2:14" s="26" customFormat="1" ht="29.1">
      <c r="B5" s="7">
        <v>4</v>
      </c>
      <c r="C5" s="119">
        <v>45200</v>
      </c>
      <c r="D5" s="7" t="s">
        <v>142</v>
      </c>
      <c r="E5" s="7">
        <v>4</v>
      </c>
      <c r="F5" s="7" t="s">
        <v>161</v>
      </c>
      <c r="G5" s="7" t="s">
        <v>134</v>
      </c>
      <c r="H5" s="7" t="s">
        <v>5</v>
      </c>
      <c r="I5" s="7"/>
      <c r="J5" s="7" t="s">
        <v>125</v>
      </c>
      <c r="K5" s="7" t="s">
        <v>162</v>
      </c>
      <c r="L5" s="7" t="s">
        <v>122</v>
      </c>
      <c r="M5" s="7" t="s">
        <v>163</v>
      </c>
      <c r="N5" s="7" t="s">
        <v>127</v>
      </c>
    </row>
    <row r="6" spans="2:14" s="26" customFormat="1" ht="29.1">
      <c r="B6" s="7">
        <v>5</v>
      </c>
      <c r="C6" s="119">
        <v>45200</v>
      </c>
      <c r="D6" s="7" t="s">
        <v>140</v>
      </c>
      <c r="E6" s="7">
        <v>3</v>
      </c>
      <c r="F6" s="7" t="s">
        <v>164</v>
      </c>
      <c r="G6" s="7" t="s">
        <v>127</v>
      </c>
      <c r="H6" s="7" t="s">
        <v>5</v>
      </c>
      <c r="I6" s="7"/>
      <c r="J6" s="7" t="s">
        <v>125</v>
      </c>
      <c r="K6" s="7" t="s">
        <v>165</v>
      </c>
      <c r="L6" s="7" t="s">
        <v>122</v>
      </c>
      <c r="M6" s="7" t="s">
        <v>166</v>
      </c>
      <c r="N6" s="7" t="s">
        <v>120</v>
      </c>
    </row>
    <row r="7" spans="2:14" s="26" customFormat="1" ht="43.5">
      <c r="B7" s="7">
        <v>6</v>
      </c>
      <c r="C7" s="119">
        <v>45200</v>
      </c>
      <c r="D7" s="7" t="s">
        <v>123</v>
      </c>
      <c r="E7" s="7">
        <v>3</v>
      </c>
      <c r="F7" s="7" t="s">
        <v>167</v>
      </c>
      <c r="G7" s="7" t="s">
        <v>120</v>
      </c>
      <c r="H7" s="7" t="s">
        <v>5</v>
      </c>
      <c r="I7" s="7"/>
      <c r="J7" s="7" t="s">
        <v>125</v>
      </c>
      <c r="K7" s="7" t="s">
        <v>122</v>
      </c>
      <c r="L7" s="7" t="s">
        <v>122</v>
      </c>
      <c r="M7" s="7" t="s">
        <v>168</v>
      </c>
      <c r="N7" s="7" t="s">
        <v>120</v>
      </c>
    </row>
    <row r="8" spans="2:14" s="26" customFormat="1" ht="72.599999999999994">
      <c r="B8" s="7">
        <v>7</v>
      </c>
      <c r="C8" s="119">
        <v>45200</v>
      </c>
      <c r="D8" s="7" t="s">
        <v>119</v>
      </c>
      <c r="E8" s="7">
        <v>2</v>
      </c>
      <c r="F8" s="7" t="s">
        <v>169</v>
      </c>
      <c r="G8" s="7" t="s">
        <v>124</v>
      </c>
      <c r="H8" s="7" t="s">
        <v>5</v>
      </c>
      <c r="I8" s="7" t="s">
        <v>170</v>
      </c>
      <c r="J8" s="7" t="s">
        <v>121</v>
      </c>
      <c r="K8" s="7" t="s">
        <v>171</v>
      </c>
      <c r="L8" s="7" t="s">
        <v>126</v>
      </c>
      <c r="M8" s="7" t="s">
        <v>172</v>
      </c>
      <c r="N8" s="7" t="s">
        <v>120</v>
      </c>
    </row>
    <row r="9" spans="2:14" s="26" customFormat="1" ht="43.5">
      <c r="B9" s="7">
        <v>8</v>
      </c>
      <c r="C9" s="119">
        <v>45200</v>
      </c>
      <c r="D9" s="7" t="s">
        <v>128</v>
      </c>
      <c r="E9" s="7">
        <v>3</v>
      </c>
      <c r="F9" s="120" t="s">
        <v>173</v>
      </c>
      <c r="G9" s="7" t="s">
        <v>120</v>
      </c>
      <c r="H9" s="7" t="s">
        <v>5</v>
      </c>
      <c r="I9" s="7"/>
      <c r="J9" s="7" t="s">
        <v>125</v>
      </c>
      <c r="K9" s="7" t="s">
        <v>174</v>
      </c>
      <c r="L9" s="7" t="s">
        <v>126</v>
      </c>
      <c r="M9" s="7" t="s">
        <v>175</v>
      </c>
      <c r="N9" s="7" t="s">
        <v>120</v>
      </c>
    </row>
    <row r="10" spans="2:14" s="26" customFormat="1">
      <c r="B10" s="7">
        <v>9</v>
      </c>
      <c r="C10" s="119">
        <v>45200</v>
      </c>
      <c r="D10" s="7" t="s">
        <v>141</v>
      </c>
      <c r="E10" s="7">
        <v>4</v>
      </c>
      <c r="F10" s="120" t="s">
        <v>176</v>
      </c>
      <c r="G10" s="7" t="s">
        <v>122</v>
      </c>
      <c r="H10" s="7" t="s">
        <v>5</v>
      </c>
      <c r="I10" s="7"/>
      <c r="J10" s="7" t="s">
        <v>125</v>
      </c>
      <c r="K10" s="7" t="s">
        <v>177</v>
      </c>
      <c r="L10" s="7" t="s">
        <v>126</v>
      </c>
      <c r="M10" s="136" t="s">
        <v>178</v>
      </c>
      <c r="N10" s="7" t="s">
        <v>132</v>
      </c>
    </row>
    <row r="11" spans="2:14" s="26" customFormat="1" ht="72.599999999999994">
      <c r="B11" s="7">
        <v>10</v>
      </c>
      <c r="C11" s="119">
        <v>45200</v>
      </c>
      <c r="D11" s="7" t="s">
        <v>128</v>
      </c>
      <c r="E11" s="7">
        <v>2</v>
      </c>
      <c r="F11" s="120" t="s">
        <v>179</v>
      </c>
      <c r="G11" s="120" t="s">
        <v>124</v>
      </c>
      <c r="H11" s="7" t="s">
        <v>5</v>
      </c>
      <c r="I11" s="7" t="s">
        <v>180</v>
      </c>
      <c r="J11" s="7" t="s">
        <v>121</v>
      </c>
      <c r="K11" s="7" t="s">
        <v>181</v>
      </c>
      <c r="L11" s="7" t="s">
        <v>122</v>
      </c>
      <c r="M11" s="7" t="s">
        <v>182</v>
      </c>
      <c r="N11" s="7" t="s">
        <v>120</v>
      </c>
    </row>
    <row r="12" spans="2:14" s="26" customFormat="1">
      <c r="B12" s="7">
        <v>11</v>
      </c>
      <c r="C12" s="119">
        <v>45200</v>
      </c>
      <c r="D12" s="7" t="s">
        <v>136</v>
      </c>
      <c r="E12" s="7">
        <v>5</v>
      </c>
      <c r="F12" s="120" t="s">
        <v>183</v>
      </c>
      <c r="G12" s="120" t="s">
        <v>120</v>
      </c>
      <c r="H12" s="7" t="s">
        <v>5</v>
      </c>
      <c r="I12" s="7"/>
      <c r="J12" s="7" t="s">
        <v>125</v>
      </c>
      <c r="K12" s="7" t="s">
        <v>184</v>
      </c>
      <c r="L12" s="7" t="s">
        <v>122</v>
      </c>
      <c r="M12" s="7" t="s">
        <v>185</v>
      </c>
      <c r="N12" s="7" t="s">
        <v>127</v>
      </c>
    </row>
    <row r="13" spans="2:14" s="26" customFormat="1" ht="29.1">
      <c r="B13" s="7">
        <v>12</v>
      </c>
      <c r="C13" s="119">
        <v>45200</v>
      </c>
      <c r="D13" s="7" t="s">
        <v>128</v>
      </c>
      <c r="E13" s="7">
        <v>2</v>
      </c>
      <c r="F13" s="120" t="s">
        <v>186</v>
      </c>
      <c r="G13" s="120" t="s">
        <v>124</v>
      </c>
      <c r="H13" s="7" t="s">
        <v>143</v>
      </c>
      <c r="I13" s="7" t="s">
        <v>187</v>
      </c>
      <c r="J13" s="7" t="s">
        <v>121</v>
      </c>
      <c r="K13" s="7" t="s">
        <v>188</v>
      </c>
      <c r="L13" s="7" t="s">
        <v>126</v>
      </c>
      <c r="M13" s="7" t="s">
        <v>189</v>
      </c>
      <c r="N13" s="7" t="s">
        <v>120</v>
      </c>
    </row>
    <row r="14" spans="2:14" s="26" customFormat="1" ht="43.5">
      <c r="B14" s="7">
        <v>13</v>
      </c>
      <c r="C14" s="119">
        <v>45200</v>
      </c>
      <c r="D14" s="7" t="s">
        <v>128</v>
      </c>
      <c r="E14" s="7">
        <v>2</v>
      </c>
      <c r="F14" s="120" t="s">
        <v>190</v>
      </c>
      <c r="G14" s="7" t="s">
        <v>120</v>
      </c>
      <c r="H14" s="7" t="s">
        <v>143</v>
      </c>
      <c r="I14" s="7" t="s">
        <v>191</v>
      </c>
      <c r="J14" s="7" t="s">
        <v>121</v>
      </c>
      <c r="K14" s="7" t="s">
        <v>126</v>
      </c>
      <c r="L14" s="7" t="s">
        <v>126</v>
      </c>
      <c r="M14" s="7" t="s">
        <v>192</v>
      </c>
      <c r="N14" s="7" t="s">
        <v>120</v>
      </c>
    </row>
    <row r="15" spans="2:14" s="26" customFormat="1" ht="57.95">
      <c r="B15" s="7">
        <v>14</v>
      </c>
      <c r="C15" s="119">
        <v>45201</v>
      </c>
      <c r="D15" s="7" t="s">
        <v>141</v>
      </c>
      <c r="E15" s="7">
        <v>3</v>
      </c>
      <c r="F15" s="120" t="s">
        <v>193</v>
      </c>
      <c r="G15" s="7" t="s">
        <v>134</v>
      </c>
      <c r="H15" s="7" t="s">
        <v>5</v>
      </c>
      <c r="I15" s="7"/>
      <c r="J15" s="7" t="s">
        <v>125</v>
      </c>
      <c r="K15" s="7" t="s">
        <v>194</v>
      </c>
      <c r="L15" s="7" t="s">
        <v>126</v>
      </c>
      <c r="M15" s="7" t="s">
        <v>195</v>
      </c>
      <c r="N15" s="7" t="s">
        <v>120</v>
      </c>
    </row>
    <row r="16" spans="2:14" s="26" customFormat="1" ht="29.1">
      <c r="B16" s="7">
        <v>15</v>
      </c>
      <c r="C16" s="119">
        <v>45201</v>
      </c>
      <c r="D16" s="7" t="s">
        <v>140</v>
      </c>
      <c r="E16" s="7">
        <v>4</v>
      </c>
      <c r="F16" s="7" t="s">
        <v>196</v>
      </c>
      <c r="G16" s="7" t="s">
        <v>129</v>
      </c>
      <c r="H16" s="7" t="s">
        <v>5</v>
      </c>
      <c r="I16" s="7"/>
      <c r="J16" s="7" t="s">
        <v>125</v>
      </c>
      <c r="K16" s="7" t="s">
        <v>197</v>
      </c>
      <c r="L16" s="7" t="s">
        <v>122</v>
      </c>
      <c r="M16" s="7" t="s">
        <v>198</v>
      </c>
      <c r="N16" s="7" t="s">
        <v>129</v>
      </c>
    </row>
    <row r="17" spans="2:14" s="26" customFormat="1">
      <c r="B17" s="121"/>
      <c r="C17" s="135"/>
      <c r="D17" s="7" t="s">
        <v>199</v>
      </c>
      <c r="E17" s="121"/>
      <c r="F17" s="7" t="s">
        <v>200</v>
      </c>
      <c r="G17" s="7" t="s">
        <v>127</v>
      </c>
      <c r="H17" s="121"/>
      <c r="I17" s="121"/>
      <c r="J17" s="121"/>
      <c r="K17" s="121"/>
      <c r="L17" s="121"/>
      <c r="M17" s="121"/>
      <c r="N17" s="121"/>
    </row>
    <row r="18" spans="2:14" s="26" customFormat="1">
      <c r="B18" s="121"/>
      <c r="C18" s="135"/>
      <c r="D18" s="7" t="s">
        <v>199</v>
      </c>
      <c r="E18" s="121"/>
      <c r="F18" s="120" t="s">
        <v>201</v>
      </c>
      <c r="G18" s="120" t="s">
        <v>129</v>
      </c>
      <c r="H18" s="121"/>
      <c r="I18" s="121"/>
      <c r="J18" s="121"/>
      <c r="K18" s="121"/>
      <c r="L18" s="121"/>
      <c r="M18" s="121"/>
      <c r="N18" s="121"/>
    </row>
    <row r="19" spans="2:14" s="26" customFormat="1" ht="29.25" customHeight="1">
      <c r="B19" s="121"/>
      <c r="C19" s="121"/>
      <c r="D19" s="7" t="s">
        <v>202</v>
      </c>
      <c r="E19" s="121"/>
      <c r="F19" s="120" t="s">
        <v>203</v>
      </c>
      <c r="G19" s="120" t="s">
        <v>120</v>
      </c>
      <c r="H19" s="121"/>
      <c r="I19" s="121"/>
      <c r="J19" s="121"/>
      <c r="K19" s="121"/>
      <c r="L19" s="121"/>
      <c r="M19" s="121"/>
      <c r="N19" s="121"/>
    </row>
    <row r="20" spans="2:14" s="26" customFormat="1">
      <c r="B20" s="121"/>
      <c r="C20" s="121"/>
      <c r="D20" s="7" t="s">
        <v>204</v>
      </c>
      <c r="E20" s="121"/>
      <c r="F20" s="120" t="s">
        <v>205</v>
      </c>
      <c r="G20" s="120" t="s">
        <v>129</v>
      </c>
      <c r="H20" s="121"/>
      <c r="I20" s="121"/>
      <c r="J20" s="121"/>
      <c r="K20" s="121"/>
      <c r="L20" s="121"/>
      <c r="M20" s="121"/>
      <c r="N20" s="121"/>
    </row>
    <row r="21" spans="2:14">
      <c r="B21" s="121"/>
      <c r="C21" s="121"/>
      <c r="D21" s="7" t="s">
        <v>204</v>
      </c>
      <c r="E21" s="121"/>
      <c r="F21" s="120" t="s">
        <v>206</v>
      </c>
      <c r="G21" s="120" t="s">
        <v>127</v>
      </c>
      <c r="H21" s="121"/>
      <c r="I21" s="121"/>
      <c r="J21" s="121"/>
      <c r="K21" s="121"/>
      <c r="L21" s="121"/>
      <c r="M21" s="121"/>
      <c r="N21" s="121"/>
    </row>
    <row r="22" spans="2:14">
      <c r="B22" s="121"/>
      <c r="C22" s="121"/>
      <c r="D22" s="7" t="s">
        <v>207</v>
      </c>
      <c r="E22" s="121"/>
      <c r="F22" s="121"/>
      <c r="G22" s="121"/>
      <c r="H22" s="121"/>
      <c r="I22" s="121"/>
      <c r="J22" s="121"/>
      <c r="K22" s="121"/>
      <c r="L22" s="121"/>
      <c r="M22" s="120" t="s">
        <v>208</v>
      </c>
      <c r="N22" s="7" t="s">
        <v>129</v>
      </c>
    </row>
    <row r="23" spans="2:14" ht="29.1">
      <c r="B23" s="121"/>
      <c r="C23" s="121"/>
      <c r="D23" s="7" t="s">
        <v>207</v>
      </c>
      <c r="E23" s="121"/>
      <c r="F23" s="121"/>
      <c r="G23" s="121"/>
      <c r="H23" s="121"/>
      <c r="I23" s="121"/>
      <c r="J23" s="121"/>
      <c r="K23" s="121"/>
      <c r="L23" s="121"/>
      <c r="M23" s="137" t="s">
        <v>209</v>
      </c>
      <c r="N23" s="7" t="s">
        <v>129</v>
      </c>
    </row>
    <row r="24" spans="2:14">
      <c r="B24" s="121"/>
      <c r="C24" s="121"/>
      <c r="D24" s="7" t="s">
        <v>207</v>
      </c>
      <c r="E24" s="121"/>
      <c r="F24" s="121"/>
      <c r="G24" s="121"/>
      <c r="H24" s="121"/>
      <c r="I24" s="121"/>
      <c r="J24" s="121"/>
      <c r="K24" s="121"/>
      <c r="L24" s="121"/>
      <c r="M24" s="7" t="s">
        <v>210</v>
      </c>
      <c r="N24" s="7" t="s">
        <v>127</v>
      </c>
    </row>
    <row r="25" spans="2:14">
      <c r="B25" s="121"/>
      <c r="C25" s="121"/>
      <c r="D25" s="7" t="s">
        <v>211</v>
      </c>
      <c r="E25" s="121"/>
      <c r="F25" s="121"/>
      <c r="G25" s="121"/>
      <c r="H25" s="121"/>
      <c r="I25" s="121"/>
      <c r="J25" s="121"/>
      <c r="K25" s="121"/>
      <c r="L25" s="121"/>
      <c r="M25" s="136" t="s">
        <v>212</v>
      </c>
      <c r="N25" s="7" t="s">
        <v>127</v>
      </c>
    </row>
    <row r="26" spans="2:14">
      <c r="B26" s="134" t="s">
        <v>213</v>
      </c>
      <c r="C26" s="134"/>
    </row>
    <row r="27" spans="2:14">
      <c r="B27" s="134" t="s">
        <v>214</v>
      </c>
      <c r="C27" s="134"/>
    </row>
    <row r="36" spans="4:14">
      <c r="D36" s="26"/>
    </row>
    <row r="37" spans="4:14">
      <c r="D37" s="26"/>
      <c r="N37" s="26"/>
    </row>
    <row r="38" spans="4:14">
      <c r="D38" s="26"/>
    </row>
    <row r="39" spans="4:14">
      <c r="D39" s="26"/>
    </row>
    <row r="40" spans="4:14">
      <c r="D40" s="26"/>
    </row>
    <row r="41" spans="4:14">
      <c r="D41" s="26"/>
    </row>
    <row r="42" spans="4:14">
      <c r="D42" s="26"/>
    </row>
    <row r="43" spans="4:14">
      <c r="D43" s="26"/>
      <c r="N43" s="26"/>
    </row>
    <row r="44" spans="4:14">
      <c r="D44" s="26"/>
      <c r="N44" s="26"/>
    </row>
    <row r="45" spans="4:14">
      <c r="D45" s="26"/>
    </row>
    <row r="46" spans="4:14">
      <c r="D46" s="26"/>
    </row>
    <row r="47" spans="4:14">
      <c r="D47" s="26"/>
      <c r="N47" s="26"/>
    </row>
    <row r="48" spans="4:14">
      <c r="D48" s="26"/>
    </row>
    <row r="49" spans="4:4">
      <c r="D49" s="26"/>
    </row>
    <row r="50" spans="4:4">
      <c r="D50" s="26"/>
    </row>
  </sheetData>
  <autoFilter ref="C1:N43" xr:uid="{4919E392-ED77-4D90-860F-E2F6F375F586}"/>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0E100-9703-4706-B7E4-78EEF96DB1DE}">
  <sheetPr>
    <tabColor rgb="FF92D050"/>
  </sheetPr>
  <dimension ref="B3:AA13"/>
  <sheetViews>
    <sheetView showGridLines="0" topLeftCell="Q1" zoomScale="70" zoomScaleNormal="70" workbookViewId="0">
      <selection activeCell="Y8" sqref="Y8:Y13"/>
    </sheetView>
  </sheetViews>
  <sheetFormatPr defaultRowHeight="14.1"/>
  <cols>
    <col min="1" max="1" width="14.625" customWidth="1"/>
    <col min="2" max="2" width="73.125" bestFit="1" customWidth="1"/>
    <col min="3" max="3" width="6.5" bestFit="1" customWidth="1"/>
    <col min="4" max="4" width="5.375" customWidth="1"/>
    <col min="5" max="5" width="26.125" customWidth="1"/>
    <col min="7" max="8" width="0" hidden="1" customWidth="1"/>
    <col min="9" max="9" width="1.625" customWidth="1"/>
    <col min="10" max="10" width="80.5" bestFit="1" customWidth="1"/>
    <col min="11" max="11" width="6.5" bestFit="1" customWidth="1"/>
    <col min="12" max="12" width="5.375" customWidth="1"/>
    <col min="13" max="13" width="4.625" bestFit="1" customWidth="1"/>
    <col min="15" max="15" width="1.625" customWidth="1"/>
    <col min="16" max="16" width="0" hidden="1" customWidth="1"/>
    <col min="17" max="17" width="88" bestFit="1" customWidth="1"/>
    <col min="18" max="18" width="6.5" bestFit="1" customWidth="1"/>
    <col min="19" max="19" width="26.875" bestFit="1" customWidth="1"/>
    <col min="20" max="20" width="4.625" bestFit="1" customWidth="1"/>
    <col min="21" max="22" width="0" hidden="1" customWidth="1"/>
    <col min="23" max="23" width="1.625" customWidth="1"/>
    <col min="24" max="24" width="73.375" bestFit="1" customWidth="1"/>
    <col min="25" max="25" width="6.5" bestFit="1" customWidth="1"/>
    <col min="26" max="26" width="26.875" bestFit="1" customWidth="1"/>
    <col min="27" max="27" width="4.625" bestFit="1" customWidth="1"/>
  </cols>
  <sheetData>
    <row r="3" spans="2:27" ht="17.45">
      <c r="B3" s="31"/>
      <c r="J3" s="31"/>
      <c r="Q3" s="31"/>
      <c r="X3" s="31"/>
    </row>
    <row r="5" spans="2:27">
      <c r="B5" t="s">
        <v>106</v>
      </c>
      <c r="C5">
        <f>SUM(C7:C1048576)</f>
        <v>15</v>
      </c>
      <c r="J5" t="s">
        <v>106</v>
      </c>
      <c r="K5">
        <f>SUM(K7:K1048576)</f>
        <v>15</v>
      </c>
      <c r="Q5" t="s">
        <v>106</v>
      </c>
      <c r="R5">
        <f>SUM(R8:R1048576)</f>
        <v>15</v>
      </c>
      <c r="X5" t="s">
        <v>106</v>
      </c>
      <c r="Y5">
        <f>SUM(Y8:Y1048576)</f>
        <v>21</v>
      </c>
    </row>
    <row r="6" spans="2:27" ht="14.45">
      <c r="B6" s="18" t="s">
        <v>215</v>
      </c>
      <c r="D6" s="30" t="s">
        <v>216</v>
      </c>
      <c r="J6" s="18" t="s">
        <v>215</v>
      </c>
      <c r="L6" s="30" t="s">
        <v>216</v>
      </c>
      <c r="Q6" s="18" t="s">
        <v>215</v>
      </c>
      <c r="S6" s="30" t="s">
        <v>216</v>
      </c>
      <c r="X6" s="18" t="s">
        <v>215</v>
      </c>
      <c r="Z6" s="30" t="s">
        <v>216</v>
      </c>
    </row>
    <row r="7" spans="2:27">
      <c r="B7" s="18" t="s">
        <v>217</v>
      </c>
      <c r="C7" t="s">
        <v>106</v>
      </c>
      <c r="E7" t="s">
        <v>218</v>
      </c>
      <c r="J7" s="18" t="s">
        <v>219</v>
      </c>
      <c r="K7" t="s">
        <v>106</v>
      </c>
      <c r="Q7" s="18" t="s">
        <v>117</v>
      </c>
      <c r="R7" t="s">
        <v>106</v>
      </c>
      <c r="X7" s="18" t="s">
        <v>118</v>
      </c>
      <c r="Y7" t="s">
        <v>106</v>
      </c>
    </row>
    <row r="8" spans="2:27">
      <c r="B8" t="s">
        <v>143</v>
      </c>
      <c r="C8">
        <v>1</v>
      </c>
      <c r="D8" t="str">
        <f>B8</f>
        <v>No</v>
      </c>
      <c r="E8" s="29">
        <f>C8/$C$5</f>
        <v>6.6666666666666666E-2</v>
      </c>
      <c r="J8" t="s">
        <v>143</v>
      </c>
      <c r="K8">
        <v>1</v>
      </c>
      <c r="L8" t="str">
        <f>J8</f>
        <v>No</v>
      </c>
      <c r="M8" s="28">
        <f>K8/$K$5</f>
        <v>6.6666666666666666E-2</v>
      </c>
      <c r="Q8" t="s">
        <v>122</v>
      </c>
      <c r="R8">
        <v>12</v>
      </c>
      <c r="S8" t="str">
        <f>Q9</f>
        <v>Poor</v>
      </c>
      <c r="T8" s="28">
        <f>R9/$R$5</f>
        <v>0.2</v>
      </c>
      <c r="X8" t="s">
        <v>129</v>
      </c>
      <c r="Y8">
        <v>1</v>
      </c>
      <c r="Z8" t="str">
        <f>X8</f>
        <v>Space</v>
      </c>
      <c r="AA8" s="28">
        <f>Y8/$Y$5</f>
        <v>4.7619047619047616E-2</v>
      </c>
    </row>
    <row r="9" spans="2:27">
      <c r="B9" t="s">
        <v>5</v>
      </c>
      <c r="C9">
        <v>14</v>
      </c>
      <c r="D9" t="str">
        <f>B9</f>
        <v>Yes</v>
      </c>
      <c r="E9" s="29">
        <f>C9/$C$5</f>
        <v>0.93333333333333335</v>
      </c>
      <c r="J9" t="s">
        <v>5</v>
      </c>
      <c r="K9">
        <v>14</v>
      </c>
      <c r="L9" t="str">
        <f>J9</f>
        <v>Yes</v>
      </c>
      <c r="M9" s="28">
        <f>K9/$K$5</f>
        <v>0.93333333333333335</v>
      </c>
      <c r="Q9" t="s">
        <v>126</v>
      </c>
      <c r="R9">
        <v>3</v>
      </c>
      <c r="S9" t="str">
        <f>Q8</f>
        <v>Good</v>
      </c>
      <c r="T9" s="28">
        <f>R8/$R$5</f>
        <v>0.8</v>
      </c>
      <c r="X9" t="s">
        <v>220</v>
      </c>
      <c r="Y9">
        <v>1</v>
      </c>
      <c r="Z9" t="str">
        <f>X9</f>
        <v>Staff Experience</v>
      </c>
      <c r="AA9" s="28">
        <f>Y9/$Y$5</f>
        <v>4.7619047619047616E-2</v>
      </c>
    </row>
    <row r="10" spans="2:27">
      <c r="E10" s="29"/>
      <c r="X10" t="s">
        <v>221</v>
      </c>
      <c r="Y10">
        <v>2</v>
      </c>
      <c r="Z10" t="str">
        <f t="shared" ref="Z10:Z13" si="0">X10</f>
        <v>Lack of Refreshments</v>
      </c>
      <c r="AA10" s="28">
        <f t="shared" ref="AA10:AA13" si="1">Y10/$Y$5</f>
        <v>9.5238095238095233E-2</v>
      </c>
    </row>
    <row r="11" spans="2:27">
      <c r="T11" s="28"/>
      <c r="X11" t="s">
        <v>222</v>
      </c>
      <c r="Y11">
        <v>4</v>
      </c>
      <c r="Z11" t="str">
        <f t="shared" si="0"/>
        <v>Signage</v>
      </c>
      <c r="AA11" s="28">
        <f t="shared" si="1"/>
        <v>0.19047619047619047</v>
      </c>
    </row>
    <row r="12" spans="2:27">
      <c r="X12" t="s">
        <v>223</v>
      </c>
      <c r="Y12">
        <v>6</v>
      </c>
      <c r="Z12" t="str">
        <f t="shared" si="0"/>
        <v>Process Speed</v>
      </c>
      <c r="AA12" s="28">
        <f t="shared" si="1"/>
        <v>0.2857142857142857</v>
      </c>
    </row>
    <row r="13" spans="2:27">
      <c r="X13" t="s">
        <v>224</v>
      </c>
      <c r="Y13">
        <v>7</v>
      </c>
      <c r="Z13" t="str">
        <f t="shared" si="0"/>
        <v>Nothing</v>
      </c>
      <c r="AA13" s="28">
        <f t="shared" si="1"/>
        <v>0.33333333333333331</v>
      </c>
    </row>
  </sheetData>
  <pageMargins left="0.7" right="0.7" top="0.75" bottom="0.75" header="0.3" footer="0.3"/>
  <pageSetup paperSize="9"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7FA64-89CE-4519-9BC5-43B94BEF30EE}">
  <sheetPr>
    <tabColor rgb="FF92D050"/>
  </sheetPr>
  <dimension ref="B1:L28"/>
  <sheetViews>
    <sheetView showGridLines="0" topLeftCell="C1" zoomScale="70" zoomScaleNormal="70" workbookViewId="0">
      <selection activeCell="J8" sqref="J8"/>
    </sheetView>
  </sheetViews>
  <sheetFormatPr defaultColWidth="9" defaultRowHeight="15.6"/>
  <cols>
    <col min="1" max="1" width="14.625" style="8" customWidth="1"/>
    <col min="2" max="2" width="7.125" style="12" bestFit="1" customWidth="1"/>
    <col min="3" max="3" width="12.125" style="8" bestFit="1" customWidth="1"/>
    <col min="4" max="4" width="23.375" style="8" bestFit="1" customWidth="1"/>
    <col min="5" max="5" width="46.125" style="8" bestFit="1" customWidth="1"/>
    <col min="6" max="6" width="13.125" style="8" customWidth="1"/>
    <col min="7" max="7" width="50.625" style="8" customWidth="1"/>
    <col min="8" max="8" width="49.75" style="8" customWidth="1"/>
    <col min="9" max="9" width="51.125" style="8" customWidth="1"/>
    <col min="10" max="10" width="54.375" style="8" customWidth="1"/>
    <col min="11" max="11" width="41.625" style="8" customWidth="1"/>
    <col min="12" max="12" width="44.625" style="8" customWidth="1"/>
    <col min="13" max="16384" width="9" style="8"/>
  </cols>
  <sheetData>
    <row r="1" spans="2:12" s="17" customFormat="1" ht="42">
      <c r="B1" s="122" t="s">
        <v>143</v>
      </c>
      <c r="C1" s="123" t="s">
        <v>144</v>
      </c>
      <c r="D1" s="123" t="s">
        <v>225</v>
      </c>
      <c r="E1" s="123" t="s">
        <v>217</v>
      </c>
      <c r="F1" s="123" t="s">
        <v>145</v>
      </c>
      <c r="G1" s="123" t="s">
        <v>226</v>
      </c>
      <c r="H1" s="124" t="s">
        <v>219</v>
      </c>
      <c r="I1" s="123" t="s">
        <v>148</v>
      </c>
      <c r="J1" s="124" t="s">
        <v>117</v>
      </c>
      <c r="K1" s="123" t="s">
        <v>149</v>
      </c>
      <c r="L1" s="124" t="s">
        <v>118</v>
      </c>
    </row>
    <row r="2" spans="2:12" ht="47.25" customHeight="1">
      <c r="B2" s="44">
        <v>1</v>
      </c>
      <c r="C2" s="125">
        <v>45182</v>
      </c>
      <c r="D2" t="s">
        <v>227</v>
      </c>
      <c r="E2" s="146"/>
      <c r="F2" s="146"/>
      <c r="G2" s="146"/>
      <c r="H2" s="146"/>
      <c r="I2" s="146"/>
      <c r="J2" s="146"/>
      <c r="K2" s="126" t="s">
        <v>228</v>
      </c>
      <c r="L2" t="s">
        <v>224</v>
      </c>
    </row>
    <row r="3" spans="2:12" ht="28.5">
      <c r="B3" s="44">
        <v>2</v>
      </c>
      <c r="C3" s="125">
        <v>45182</v>
      </c>
      <c r="D3" t="s">
        <v>227</v>
      </c>
      <c r="E3" s="146"/>
      <c r="F3" s="146"/>
      <c r="G3" s="146"/>
      <c r="H3" s="146"/>
      <c r="I3" s="146"/>
      <c r="J3" s="146"/>
      <c r="K3" s="126" t="s">
        <v>229</v>
      </c>
      <c r="L3" t="s">
        <v>222</v>
      </c>
    </row>
    <row r="4" spans="2:12" ht="28.5">
      <c r="B4" s="44">
        <v>3</v>
      </c>
      <c r="C4" s="125">
        <v>45182</v>
      </c>
      <c r="D4" t="s">
        <v>227</v>
      </c>
      <c r="E4" s="146"/>
      <c r="F4" s="146"/>
      <c r="G4" s="146"/>
      <c r="H4" s="146"/>
      <c r="I4" s="146"/>
      <c r="J4" s="146"/>
      <c r="K4" s="126" t="s">
        <v>230</v>
      </c>
      <c r="L4" t="s">
        <v>222</v>
      </c>
    </row>
    <row r="5" spans="2:12" ht="42.6">
      <c r="B5" s="44">
        <v>4</v>
      </c>
      <c r="C5" s="125">
        <v>45182</v>
      </c>
      <c r="D5" t="s">
        <v>227</v>
      </c>
      <c r="E5" s="146"/>
      <c r="F5" s="146"/>
      <c r="G5" s="146"/>
      <c r="H5" s="146"/>
      <c r="I5" s="146"/>
      <c r="J5" s="146"/>
      <c r="K5" s="126" t="s">
        <v>231</v>
      </c>
      <c r="L5" t="s">
        <v>129</v>
      </c>
    </row>
    <row r="6" spans="2:12" ht="28.5">
      <c r="B6" s="44">
        <v>5</v>
      </c>
      <c r="C6" s="125">
        <v>45182</v>
      </c>
      <c r="D6" t="s">
        <v>227</v>
      </c>
      <c r="E6" s="146"/>
      <c r="F6" s="146"/>
      <c r="G6" s="146"/>
      <c r="H6" s="146"/>
      <c r="I6" s="146"/>
      <c r="J6" s="146"/>
      <c r="K6" s="126" t="s">
        <v>232</v>
      </c>
      <c r="L6" t="s">
        <v>222</v>
      </c>
    </row>
    <row r="7" spans="2:12">
      <c r="B7" s="44">
        <v>6</v>
      </c>
      <c r="C7" s="125">
        <v>45182</v>
      </c>
      <c r="D7" t="s">
        <v>227</v>
      </c>
      <c r="E7" s="146"/>
      <c r="F7" s="146"/>
      <c r="G7" s="146"/>
      <c r="H7" s="146"/>
      <c r="I7" s="146"/>
      <c r="J7" s="146"/>
      <c r="K7" s="126" t="s">
        <v>233</v>
      </c>
      <c r="L7" t="s">
        <v>223</v>
      </c>
    </row>
    <row r="8" spans="2:12">
      <c r="B8" s="44">
        <v>7</v>
      </c>
      <c r="C8" s="125">
        <v>45198</v>
      </c>
      <c r="D8" t="s">
        <v>234</v>
      </c>
      <c r="E8" t="s">
        <v>5</v>
      </c>
      <c r="F8" s="146"/>
      <c r="G8" t="s">
        <v>5</v>
      </c>
      <c r="H8" t="s">
        <v>5</v>
      </c>
      <c r="I8" t="s">
        <v>235</v>
      </c>
      <c r="J8" t="s">
        <v>122</v>
      </c>
      <c r="K8" t="s">
        <v>224</v>
      </c>
      <c r="L8" t="s">
        <v>224</v>
      </c>
    </row>
    <row r="9" spans="2:12">
      <c r="B9" s="44">
        <v>8</v>
      </c>
      <c r="C9" s="125">
        <v>45198</v>
      </c>
      <c r="D9" t="s">
        <v>234</v>
      </c>
      <c r="E9" t="s">
        <v>5</v>
      </c>
      <c r="F9" s="146"/>
      <c r="G9" t="s">
        <v>5</v>
      </c>
      <c r="H9" t="s">
        <v>5</v>
      </c>
      <c r="I9" t="s">
        <v>236</v>
      </c>
      <c r="J9" t="s">
        <v>122</v>
      </c>
      <c r="K9" t="s">
        <v>224</v>
      </c>
      <c r="L9" t="s">
        <v>224</v>
      </c>
    </row>
    <row r="10" spans="2:12">
      <c r="B10" s="44">
        <v>9</v>
      </c>
      <c r="C10" s="125">
        <v>45198</v>
      </c>
      <c r="D10" t="s">
        <v>234</v>
      </c>
      <c r="E10" t="s">
        <v>5</v>
      </c>
      <c r="F10" s="146"/>
      <c r="G10" t="s">
        <v>5</v>
      </c>
      <c r="H10" t="s">
        <v>5</v>
      </c>
      <c r="I10" t="s">
        <v>122</v>
      </c>
      <c r="J10" t="s">
        <v>122</v>
      </c>
      <c r="K10" t="s">
        <v>224</v>
      </c>
      <c r="L10" t="s">
        <v>224</v>
      </c>
    </row>
    <row r="11" spans="2:12">
      <c r="B11" s="44">
        <v>10</v>
      </c>
      <c r="C11" s="125" t="s">
        <v>237</v>
      </c>
      <c r="D11" t="s">
        <v>234</v>
      </c>
      <c r="E11" t="s">
        <v>5</v>
      </c>
      <c r="F11" s="146"/>
      <c r="G11" t="s">
        <v>5</v>
      </c>
      <c r="H11" t="s">
        <v>5</v>
      </c>
      <c r="I11" t="s">
        <v>235</v>
      </c>
      <c r="J11" t="s">
        <v>122</v>
      </c>
      <c r="K11" t="s">
        <v>238</v>
      </c>
      <c r="L11" t="s">
        <v>223</v>
      </c>
    </row>
    <row r="12" spans="2:12">
      <c r="B12" s="44">
        <v>11</v>
      </c>
      <c r="C12" s="125">
        <v>45228</v>
      </c>
      <c r="D12" t="s">
        <v>234</v>
      </c>
      <c r="E12" t="s">
        <v>5</v>
      </c>
      <c r="F12" s="146"/>
      <c r="G12" t="s">
        <v>143</v>
      </c>
      <c r="H12" t="s">
        <v>143</v>
      </c>
      <c r="I12" t="s">
        <v>122</v>
      </c>
      <c r="J12" t="s">
        <v>122</v>
      </c>
      <c r="K12" t="s">
        <v>224</v>
      </c>
      <c r="L12" t="s">
        <v>224</v>
      </c>
    </row>
    <row r="13" spans="2:12">
      <c r="B13" s="44">
        <v>12</v>
      </c>
      <c r="C13" s="125">
        <v>45201</v>
      </c>
      <c r="D13" t="s">
        <v>234</v>
      </c>
      <c r="E13" t="s">
        <v>5</v>
      </c>
      <c r="F13" s="146"/>
      <c r="G13" t="s">
        <v>5</v>
      </c>
      <c r="H13" t="s">
        <v>5</v>
      </c>
      <c r="I13" t="s">
        <v>239</v>
      </c>
      <c r="J13" t="s">
        <v>122</v>
      </c>
      <c r="K13" t="s">
        <v>224</v>
      </c>
      <c r="L13" t="s">
        <v>224</v>
      </c>
    </row>
    <row r="14" spans="2:12">
      <c r="B14" s="44">
        <v>13</v>
      </c>
      <c r="C14" s="125">
        <v>45201</v>
      </c>
      <c r="D14" t="s">
        <v>234</v>
      </c>
      <c r="E14" t="s">
        <v>143</v>
      </c>
      <c r="F14" s="146"/>
      <c r="G14" t="s">
        <v>5</v>
      </c>
      <c r="H14" t="s">
        <v>5</v>
      </c>
      <c r="I14" t="s">
        <v>240</v>
      </c>
      <c r="J14" t="s">
        <v>126</v>
      </c>
      <c r="K14" t="s">
        <v>241</v>
      </c>
      <c r="L14" t="s">
        <v>223</v>
      </c>
    </row>
    <row r="15" spans="2:12">
      <c r="B15" s="44">
        <v>14</v>
      </c>
      <c r="C15" s="125">
        <v>45201</v>
      </c>
      <c r="D15" t="s">
        <v>234</v>
      </c>
      <c r="E15" t="s">
        <v>5</v>
      </c>
      <c r="F15" s="146"/>
      <c r="G15" t="s">
        <v>5</v>
      </c>
      <c r="H15" t="s">
        <v>5</v>
      </c>
      <c r="I15" t="s">
        <v>242</v>
      </c>
      <c r="J15" t="s">
        <v>122</v>
      </c>
      <c r="K15" t="s">
        <v>243</v>
      </c>
      <c r="L15" t="s">
        <v>223</v>
      </c>
    </row>
    <row r="16" spans="2:12">
      <c r="B16" s="44">
        <v>15</v>
      </c>
      <c r="C16" s="125">
        <v>45201</v>
      </c>
      <c r="D16" t="s">
        <v>234</v>
      </c>
      <c r="E16" t="s">
        <v>5</v>
      </c>
      <c r="F16" s="146"/>
      <c r="G16" t="s">
        <v>5</v>
      </c>
      <c r="H16" t="s">
        <v>5</v>
      </c>
      <c r="I16" t="s">
        <v>236</v>
      </c>
      <c r="J16" t="s">
        <v>122</v>
      </c>
      <c r="K16" t="s">
        <v>244</v>
      </c>
      <c r="L16" t="s">
        <v>220</v>
      </c>
    </row>
    <row r="17" spans="2:12">
      <c r="B17" s="44">
        <v>16</v>
      </c>
      <c r="C17" s="125">
        <v>45201</v>
      </c>
      <c r="D17" t="s">
        <v>234</v>
      </c>
      <c r="E17" t="s">
        <v>5</v>
      </c>
      <c r="F17" s="146"/>
      <c r="G17" t="s">
        <v>5</v>
      </c>
      <c r="H17" t="s">
        <v>5</v>
      </c>
      <c r="I17" t="s">
        <v>122</v>
      </c>
      <c r="J17" t="s">
        <v>122</v>
      </c>
      <c r="K17" t="s">
        <v>245</v>
      </c>
      <c r="L17" t="s">
        <v>221</v>
      </c>
    </row>
    <row r="18" spans="2:12">
      <c r="B18" s="44">
        <v>17</v>
      </c>
      <c r="C18" s="125">
        <v>45201</v>
      </c>
      <c r="D18" t="s">
        <v>234</v>
      </c>
      <c r="E18" t="s">
        <v>5</v>
      </c>
      <c r="F18" s="146"/>
      <c r="G18" t="s">
        <v>5</v>
      </c>
      <c r="H18" t="s">
        <v>5</v>
      </c>
      <c r="I18" t="s">
        <v>246</v>
      </c>
      <c r="J18" t="s">
        <v>126</v>
      </c>
      <c r="K18" t="s">
        <v>247</v>
      </c>
      <c r="L18" t="s">
        <v>222</v>
      </c>
    </row>
    <row r="19" spans="2:12">
      <c r="B19" s="44">
        <v>18</v>
      </c>
      <c r="C19" s="125">
        <v>45202</v>
      </c>
      <c r="D19" t="s">
        <v>234</v>
      </c>
      <c r="E19" t="s">
        <v>5</v>
      </c>
      <c r="F19" s="146"/>
      <c r="G19" t="s">
        <v>5</v>
      </c>
      <c r="H19" t="s">
        <v>5</v>
      </c>
      <c r="I19" t="s">
        <v>248</v>
      </c>
      <c r="J19" t="s">
        <v>122</v>
      </c>
      <c r="K19" t="s">
        <v>224</v>
      </c>
      <c r="L19" t="s">
        <v>224</v>
      </c>
    </row>
    <row r="20" spans="2:12">
      <c r="B20" s="44">
        <v>19</v>
      </c>
      <c r="C20" s="125">
        <v>45202</v>
      </c>
      <c r="D20" t="s">
        <v>234</v>
      </c>
      <c r="E20" t="s">
        <v>5</v>
      </c>
      <c r="F20" s="146"/>
      <c r="G20" t="s">
        <v>5</v>
      </c>
      <c r="H20" t="s">
        <v>5</v>
      </c>
      <c r="I20" t="s">
        <v>236</v>
      </c>
      <c r="J20" t="s">
        <v>122</v>
      </c>
      <c r="K20" t="s">
        <v>249</v>
      </c>
      <c r="L20" t="s">
        <v>221</v>
      </c>
    </row>
    <row r="21" spans="2:12">
      <c r="B21" s="44">
        <v>20</v>
      </c>
      <c r="C21" s="125">
        <v>45202</v>
      </c>
      <c r="D21" t="s">
        <v>234</v>
      </c>
      <c r="E21" s="108" t="s">
        <v>5</v>
      </c>
      <c r="F21" s="146"/>
      <c r="G21" t="s">
        <v>5</v>
      </c>
      <c r="H21" t="s">
        <v>5</v>
      </c>
      <c r="I21" t="s">
        <v>250</v>
      </c>
      <c r="J21" t="s">
        <v>126</v>
      </c>
      <c r="K21" t="s">
        <v>251</v>
      </c>
      <c r="L21" t="s">
        <v>223</v>
      </c>
    </row>
    <row r="22" spans="2:12">
      <c r="B22" s="44">
        <v>21</v>
      </c>
      <c r="C22" s="125">
        <v>45202</v>
      </c>
      <c r="D22" t="s">
        <v>234</v>
      </c>
      <c r="E22" t="s">
        <v>5</v>
      </c>
      <c r="F22" s="146"/>
      <c r="G22" t="s">
        <v>5</v>
      </c>
      <c r="H22" t="s">
        <v>5</v>
      </c>
      <c r="I22" t="s">
        <v>252</v>
      </c>
      <c r="J22" t="s">
        <v>122</v>
      </c>
      <c r="K22" t="s">
        <v>253</v>
      </c>
      <c r="L22" t="s">
        <v>223</v>
      </c>
    </row>
    <row r="23" spans="2:12" ht="28.5" customHeight="1">
      <c r="B23" s="44"/>
      <c r="C23"/>
      <c r="D23"/>
      <c r="E23"/>
      <c r="F23"/>
      <c r="G23"/>
      <c r="H23"/>
      <c r="I23"/>
      <c r="J23"/>
      <c r="K23" s="126"/>
      <c r="L23"/>
    </row>
    <row r="24" spans="2:12" ht="60" customHeight="1">
      <c r="B24" s="44"/>
      <c r="C24"/>
      <c r="D24"/>
      <c r="E24"/>
      <c r="F24"/>
      <c r="G24"/>
      <c r="H24"/>
      <c r="I24"/>
      <c r="J24"/>
      <c r="K24" s="126"/>
      <c r="L24"/>
    </row>
    <row r="25" spans="2:12">
      <c r="B25" s="44"/>
      <c r="C25" s="127"/>
      <c r="D25"/>
      <c r="E25"/>
      <c r="F25"/>
      <c r="G25"/>
      <c r="H25"/>
      <c r="I25"/>
      <c r="J25"/>
      <c r="K25" s="126"/>
      <c r="L25"/>
    </row>
    <row r="26" spans="2:12">
      <c r="B26" s="44"/>
      <c r="C26" s="127"/>
      <c r="D26"/>
      <c r="E26"/>
      <c r="F26"/>
      <c r="G26"/>
      <c r="H26"/>
      <c r="I26"/>
      <c r="J26"/>
      <c r="K26" s="126"/>
      <c r="L26"/>
    </row>
    <row r="27" spans="2:12">
      <c r="B27" s="44"/>
      <c r="C27" s="127"/>
      <c r="D27"/>
      <c r="E27"/>
      <c r="F27"/>
      <c r="G27"/>
      <c r="H27"/>
      <c r="I27"/>
      <c r="J27"/>
      <c r="K27" s="126"/>
      <c r="L27"/>
    </row>
    <row r="28" spans="2:12">
      <c r="B28" s="44"/>
      <c r="C28" s="127"/>
      <c r="D28"/>
      <c r="E28"/>
      <c r="F28"/>
      <c r="G28"/>
      <c r="H28"/>
      <c r="I28"/>
      <c r="J28"/>
      <c r="K28" s="126"/>
      <c r="L28"/>
    </row>
  </sheetData>
  <autoFilter ref="B1:L1" xr:uid="{9E58C52C-2C4F-4722-BEB8-4BF64F2BEC9B}">
    <sortState xmlns:xlrd2="http://schemas.microsoft.com/office/spreadsheetml/2017/richdata2" ref="B2:L21">
      <sortCondition ref="D1"/>
    </sortState>
  </autoFilter>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1365-A66F-492E-B1B8-364A20D53BFC}">
  <sheetPr>
    <tabColor rgb="FF92D050"/>
    <pageSetUpPr fitToPage="1"/>
  </sheetPr>
  <dimension ref="B1:AR142"/>
  <sheetViews>
    <sheetView showGridLines="0" topLeftCell="L1" zoomScale="60" zoomScaleNormal="60" workbookViewId="0">
      <selection activeCell="P131" sqref="P131"/>
    </sheetView>
  </sheetViews>
  <sheetFormatPr defaultColWidth="10.25" defaultRowHeight="14.1"/>
  <cols>
    <col min="1" max="1" width="14.625" style="36" customWidth="1"/>
    <col min="2" max="2" width="10.25" style="36"/>
    <col min="3" max="3" width="30" style="36" customWidth="1"/>
    <col min="4" max="4" width="16.375" style="44" customWidth="1"/>
    <col min="5" max="5" width="18.875" style="38" customWidth="1"/>
    <col min="6" max="16" width="19.625" style="38" customWidth="1"/>
    <col min="17" max="18" width="21.375" style="38" bestFit="1" customWidth="1"/>
    <col min="19" max="19" width="19.625" style="38" customWidth="1"/>
    <col min="20" max="22" width="15" style="39" customWidth="1"/>
    <col min="23" max="37" width="15" style="38" customWidth="1"/>
    <col min="38" max="38" width="25.375" style="38" customWidth="1"/>
    <col min="39" max="39" width="11" style="38" customWidth="1"/>
    <col min="40" max="40" width="11.875" style="36" customWidth="1"/>
    <col min="41" max="45" width="10.5" style="36" customWidth="1"/>
    <col min="46" max="46" width="9.875" style="36" customWidth="1"/>
    <col min="47" max="63" width="10.5" style="36" customWidth="1"/>
    <col min="64" max="16384" width="10.25" style="36"/>
  </cols>
  <sheetData>
    <row r="1" spans="2:44" ht="27.95">
      <c r="B1" s="227" t="s">
        <v>254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row>
    <row r="2" spans="2:44">
      <c r="B2" s="228" t="s">
        <v>42</v>
      </c>
      <c r="C2" s="228"/>
      <c r="D2" s="37"/>
    </row>
    <row r="3" spans="2:44" ht="31.5" customHeight="1">
      <c r="B3" s="40" t="s">
        <v>255</v>
      </c>
      <c r="C3" s="229" t="s">
        <v>256</v>
      </c>
      <c r="D3" s="230"/>
      <c r="E3" s="226" t="s">
        <v>120</v>
      </c>
      <c r="F3" s="226"/>
      <c r="G3" s="41" t="s">
        <v>257</v>
      </c>
      <c r="H3" s="42"/>
      <c r="I3" s="43"/>
      <c r="J3" s="226" t="s">
        <v>258</v>
      </c>
      <c r="K3" s="226"/>
      <c r="L3" s="181" t="s">
        <v>259</v>
      </c>
      <c r="M3" s="231" t="s">
        <v>144</v>
      </c>
      <c r="N3" s="232"/>
      <c r="O3" s="233"/>
      <c r="P3" s="234" t="s">
        <v>260</v>
      </c>
      <c r="Q3" s="234"/>
      <c r="R3" s="234"/>
      <c r="S3" s="234"/>
      <c r="T3"/>
      <c r="U3"/>
      <c r="V3"/>
      <c r="Y3" s="36"/>
      <c r="Z3" s="36"/>
      <c r="AA3" s="44"/>
      <c r="AB3" s="36"/>
      <c r="AC3" s="36"/>
      <c r="AD3" s="36"/>
      <c r="AE3" s="36"/>
      <c r="AF3" s="36"/>
      <c r="AG3" s="36"/>
      <c r="AH3" s="36"/>
      <c r="AI3" s="36"/>
      <c r="AJ3" s="36"/>
      <c r="AK3" s="36"/>
      <c r="AL3" s="36"/>
      <c r="AM3" s="36"/>
    </row>
    <row r="4" spans="2:44" ht="31.5" customHeight="1">
      <c r="B4" s="40" t="s">
        <v>261</v>
      </c>
      <c r="C4" s="229" t="s">
        <v>262</v>
      </c>
      <c r="D4" s="230"/>
      <c r="E4" s="226" t="s">
        <v>263</v>
      </c>
      <c r="F4" s="226"/>
      <c r="G4" s="238" t="s">
        <v>264</v>
      </c>
      <c r="H4" s="239"/>
      <c r="I4" s="240"/>
      <c r="J4" s="226" t="s">
        <v>265</v>
      </c>
      <c r="K4" s="226"/>
      <c r="L4" s="181" t="s">
        <v>266</v>
      </c>
      <c r="M4" s="231" t="s">
        <v>267</v>
      </c>
      <c r="N4" s="232"/>
      <c r="O4" s="233"/>
      <c r="P4" s="241" t="s">
        <v>268</v>
      </c>
      <c r="Q4" s="241"/>
      <c r="R4" s="241"/>
      <c r="S4" s="241"/>
      <c r="T4"/>
      <c r="U4"/>
      <c r="V4"/>
      <c r="Y4" s="36"/>
      <c r="Z4" s="36"/>
      <c r="AA4" s="44"/>
      <c r="AB4" s="36"/>
      <c r="AC4" s="36"/>
      <c r="AD4" s="36"/>
      <c r="AE4" s="36"/>
      <c r="AF4" s="36"/>
      <c r="AG4" s="36"/>
      <c r="AH4" s="36"/>
      <c r="AI4" s="36"/>
      <c r="AJ4" s="36"/>
      <c r="AK4" s="36"/>
      <c r="AL4" s="36"/>
      <c r="AM4" s="36"/>
    </row>
    <row r="5" spans="2:44" ht="31.5" customHeight="1">
      <c r="B5" s="40" t="s">
        <v>269</v>
      </c>
      <c r="C5" s="224" t="s">
        <v>270</v>
      </c>
      <c r="D5" s="225"/>
      <c r="E5" s="226" t="s">
        <v>271</v>
      </c>
      <c r="F5" s="226"/>
      <c r="G5" s="41" t="s">
        <v>264</v>
      </c>
      <c r="H5" s="42"/>
      <c r="I5" s="43"/>
      <c r="J5" s="226" t="s">
        <v>272</v>
      </c>
      <c r="K5" s="226"/>
      <c r="L5" s="182" t="s">
        <v>273</v>
      </c>
      <c r="M5" s="231" t="s">
        <v>274</v>
      </c>
      <c r="N5" s="232"/>
      <c r="O5" s="233"/>
      <c r="P5" s="237" t="s">
        <v>275</v>
      </c>
      <c r="Q5" s="237"/>
      <c r="R5" s="237"/>
      <c r="S5" s="237"/>
      <c r="T5"/>
      <c r="U5"/>
      <c r="V5"/>
      <c r="Y5" s="36"/>
      <c r="Z5" s="36"/>
      <c r="AA5" s="44"/>
      <c r="AB5" s="36"/>
      <c r="AC5" s="36"/>
      <c r="AD5" s="36"/>
      <c r="AE5" s="36"/>
      <c r="AF5" s="36"/>
      <c r="AG5" s="36"/>
      <c r="AH5" s="36"/>
      <c r="AI5" s="36"/>
      <c r="AJ5" s="36"/>
      <c r="AK5" s="36"/>
      <c r="AL5" s="36"/>
      <c r="AM5" s="36"/>
    </row>
    <row r="7" spans="2:44">
      <c r="E7" s="45" t="s">
        <v>276</v>
      </c>
      <c r="F7" s="46" t="s">
        <v>277</v>
      </c>
      <c r="G7" s="46" t="s">
        <v>277</v>
      </c>
      <c r="H7" s="46" t="s">
        <v>277</v>
      </c>
      <c r="I7" s="46" t="s">
        <v>277</v>
      </c>
      <c r="J7" s="46" t="s">
        <v>277</v>
      </c>
      <c r="K7" s="46" t="s">
        <v>277</v>
      </c>
      <c r="L7" s="46" t="s">
        <v>277</v>
      </c>
      <c r="M7" s="46" t="s">
        <v>277</v>
      </c>
      <c r="N7" s="46" t="s">
        <v>277</v>
      </c>
      <c r="O7" s="46" t="s">
        <v>277</v>
      </c>
      <c r="P7" s="46" t="s">
        <v>277</v>
      </c>
      <c r="Q7" s="46" t="s">
        <v>277</v>
      </c>
      <c r="R7" s="46" t="s">
        <v>277</v>
      </c>
      <c r="S7" s="46" t="s">
        <v>277</v>
      </c>
      <c r="T7" s="44"/>
      <c r="U7" s="44"/>
      <c r="V7" s="44"/>
      <c r="W7" s="36"/>
      <c r="X7" s="36"/>
      <c r="Y7" s="36"/>
      <c r="Z7" s="36"/>
      <c r="AA7" s="36"/>
      <c r="AB7" s="36"/>
      <c r="AC7" s="36"/>
      <c r="AD7" s="36"/>
      <c r="AE7" s="36"/>
      <c r="AF7" s="36"/>
      <c r="AG7" s="36"/>
      <c r="AH7" s="36"/>
      <c r="AI7" s="36"/>
      <c r="AJ7" s="36"/>
      <c r="AK7" s="36"/>
      <c r="AL7" s="36"/>
      <c r="AM7" s="36"/>
    </row>
    <row r="8" spans="2:44">
      <c r="B8" s="47"/>
      <c r="C8" s="48"/>
      <c r="D8" s="235" t="s">
        <v>278</v>
      </c>
      <c r="E8" s="236"/>
      <c r="F8" s="236"/>
      <c r="G8" s="236"/>
      <c r="H8" s="236"/>
      <c r="I8" s="236"/>
      <c r="J8" s="236"/>
      <c r="K8" s="236"/>
      <c r="L8" s="236"/>
      <c r="M8" s="236"/>
      <c r="N8" s="236"/>
      <c r="O8" s="236"/>
      <c r="P8" s="236"/>
      <c r="Q8" s="236"/>
      <c r="R8" s="236"/>
      <c r="S8" s="236"/>
      <c r="T8" s="36"/>
      <c r="U8" s="36"/>
      <c r="V8" s="36"/>
      <c r="W8" s="36"/>
      <c r="X8" s="36"/>
      <c r="Y8" s="36"/>
      <c r="Z8" s="36"/>
      <c r="AA8" s="36"/>
      <c r="AB8" s="36"/>
      <c r="AC8" s="36"/>
      <c r="AD8" s="36"/>
      <c r="AE8" s="36"/>
      <c r="AF8" s="36"/>
      <c r="AG8" s="36"/>
      <c r="AH8" s="36"/>
      <c r="AI8" s="36"/>
      <c r="AJ8" s="36"/>
      <c r="AK8" s="36"/>
      <c r="AL8" s="36"/>
      <c r="AM8" s="36"/>
    </row>
    <row r="9" spans="2:44" ht="58.5" customHeight="1">
      <c r="B9" s="49" t="s">
        <v>279</v>
      </c>
      <c r="C9" s="49" t="s">
        <v>280</v>
      </c>
      <c r="D9" s="50" t="s">
        <v>281</v>
      </c>
      <c r="E9" s="50" t="s">
        <v>282</v>
      </c>
      <c r="F9" s="51" t="s">
        <v>283</v>
      </c>
      <c r="G9" s="51" t="s">
        <v>284</v>
      </c>
      <c r="H9" s="51" t="s">
        <v>285</v>
      </c>
      <c r="I9" s="51" t="s">
        <v>286</v>
      </c>
      <c r="J9" s="51" t="s">
        <v>287</v>
      </c>
      <c r="K9" s="51" t="s">
        <v>288</v>
      </c>
      <c r="L9" s="51" t="s">
        <v>289</v>
      </c>
      <c r="M9" s="52" t="s">
        <v>290</v>
      </c>
      <c r="N9" s="52" t="s">
        <v>291</v>
      </c>
      <c r="O9" s="52" t="s">
        <v>292</v>
      </c>
      <c r="P9" s="52" t="s">
        <v>293</v>
      </c>
      <c r="Q9" s="52" t="s">
        <v>294</v>
      </c>
      <c r="R9" s="52" t="s">
        <v>295</v>
      </c>
      <c r="S9" s="52" t="s">
        <v>296</v>
      </c>
      <c r="T9" s="53" t="s">
        <v>297</v>
      </c>
      <c r="U9" s="53" t="s">
        <v>298</v>
      </c>
      <c r="V9" s="54" t="s">
        <v>299</v>
      </c>
      <c r="W9" s="55" t="s">
        <v>300</v>
      </c>
      <c r="X9" s="50" t="s">
        <v>301</v>
      </c>
      <c r="Y9" s="36"/>
      <c r="Z9" s="36"/>
      <c r="AA9" s="36"/>
      <c r="AB9" s="36"/>
      <c r="AC9" s="36"/>
      <c r="AD9" s="36"/>
      <c r="AE9" s="36"/>
      <c r="AF9" s="36"/>
      <c r="AG9" s="36"/>
      <c r="AH9" s="36"/>
      <c r="AI9" s="36"/>
      <c r="AJ9" s="36"/>
      <c r="AK9" s="36"/>
      <c r="AL9" s="36"/>
      <c r="AM9" s="36"/>
    </row>
    <row r="10" spans="2:44" ht="15.75" customHeight="1" thickBot="1">
      <c r="B10" s="214">
        <v>1</v>
      </c>
      <c r="C10" s="216" t="s">
        <v>302</v>
      </c>
      <c r="D10" s="216"/>
      <c r="E10" s="56"/>
      <c r="F10" s="57">
        <v>0</v>
      </c>
      <c r="G10" s="57">
        <v>0</v>
      </c>
      <c r="H10" s="57">
        <v>0</v>
      </c>
      <c r="I10" s="57">
        <v>0</v>
      </c>
      <c r="J10" s="57">
        <v>0</v>
      </c>
      <c r="K10" s="57">
        <v>0</v>
      </c>
      <c r="L10" s="57">
        <v>0</v>
      </c>
      <c r="M10" s="57">
        <v>0</v>
      </c>
      <c r="N10" s="57">
        <v>0</v>
      </c>
      <c r="O10" s="57">
        <v>0</v>
      </c>
      <c r="P10" s="57">
        <v>0</v>
      </c>
      <c r="Q10" s="57">
        <v>0</v>
      </c>
      <c r="R10" s="57">
        <v>0</v>
      </c>
      <c r="S10" s="57">
        <v>0</v>
      </c>
      <c r="T10" s="58"/>
      <c r="U10" s="58"/>
      <c r="V10" s="58"/>
      <c r="W10" s="58"/>
      <c r="X10" s="59"/>
      <c r="Y10" s="60"/>
      <c r="Z10" s="60"/>
      <c r="AA10" s="60"/>
      <c r="AB10" s="60"/>
      <c r="AC10" s="60"/>
      <c r="AD10" s="60"/>
      <c r="AE10" s="60"/>
      <c r="AF10" s="60"/>
      <c r="AG10" s="60"/>
      <c r="AH10" s="60"/>
      <c r="AI10" s="60"/>
      <c r="AJ10" s="60"/>
      <c r="AK10" s="60"/>
      <c r="AL10" s="60"/>
      <c r="AM10" s="60"/>
      <c r="AN10" s="60"/>
      <c r="AO10" s="60"/>
      <c r="AP10" s="60"/>
      <c r="AQ10" s="60"/>
      <c r="AR10" s="60"/>
    </row>
    <row r="11" spans="2:44">
      <c r="B11" s="215"/>
      <c r="C11" s="217"/>
      <c r="D11" s="217"/>
      <c r="E11" s="61" t="s">
        <v>303</v>
      </c>
      <c r="F11" s="62">
        <f>IF(ISBLANK(F10),"",IF(ISBLANK(F12),"",ROUND(F12-F10,10)))</f>
        <v>4.8611111E-3</v>
      </c>
      <c r="G11" s="62">
        <f t="shared" ref="G11:S11" si="0">IF(ISBLANK(G10),"",IF(ISBLANK(G12),"",ROUND(G12-G10,10)))</f>
        <v>6.9444440000000004E-4</v>
      </c>
      <c r="H11" s="62">
        <f t="shared" si="0"/>
        <v>2.0833332999999998E-3</v>
      </c>
      <c r="I11" s="62">
        <f t="shared" si="0"/>
        <v>2.7777778000000002E-3</v>
      </c>
      <c r="J11" s="62">
        <f t="shared" si="0"/>
        <v>1.3888889000000001E-3</v>
      </c>
      <c r="K11" s="62">
        <f t="shared" si="0"/>
        <v>2.0833332999999998E-3</v>
      </c>
      <c r="L11" s="62">
        <f t="shared" si="0"/>
        <v>1.3888889000000001E-3</v>
      </c>
      <c r="M11" s="62">
        <f t="shared" si="0"/>
        <v>2.7777778000000002E-3</v>
      </c>
      <c r="N11" s="62">
        <f>IF(ISBLANK(N10),"",IF(ISBLANK(N12),"",ROUND(N12-N10,10)))</f>
        <v>5.5555556000000004E-3</v>
      </c>
      <c r="O11" s="62">
        <f>IF(ISBLANK(O10),"",IF(ISBLANK(O12),"",ROUND(O12-O10,10)))</f>
        <v>4.1666667000000001E-3</v>
      </c>
      <c r="P11" s="62">
        <f t="shared" si="0"/>
        <v>2.7777778000000002E-3</v>
      </c>
      <c r="Q11" s="62">
        <f t="shared" si="0"/>
        <v>3.4722222000000001E-3</v>
      </c>
      <c r="R11" s="62">
        <f t="shared" si="0"/>
        <v>2.0833332999999998E-3</v>
      </c>
      <c r="S11" s="62">
        <f t="shared" si="0"/>
        <v>1.3888889000000001E-3</v>
      </c>
      <c r="T11" s="63" t="s">
        <v>304</v>
      </c>
      <c r="U11" s="63" cm="1">
        <f t="array" ref="U11">IFERROR(IF(T11="NO",MODE(IF($F$7:$S$7="YES",IF(F11:S11&gt;0,F11:S11))),MODE(IF($F$7:$S$7="YES",F11:S11))),"")</f>
        <v>2.0833332999999998E-3</v>
      </c>
      <c r="V11" s="63" t="s">
        <v>304</v>
      </c>
      <c r="W11" s="63" cm="1">
        <f t="array" ref="W11">IFERROR(IF(V11="NO",MEDIAN(IF($F$7:$S$7="YES",IF(F11:S11&gt;0,F11:S11))),MEDIAN(IF($F$7:$S$7="YES",F11:S11))),"")</f>
        <v>2.43055555E-3</v>
      </c>
      <c r="X11" s="63" t="str">
        <f>IF(U11="","Median","Mode")</f>
        <v>Mode</v>
      </c>
      <c r="Y11" s="60"/>
      <c r="Z11" s="60"/>
      <c r="AA11" s="60"/>
      <c r="AB11" s="60"/>
      <c r="AC11" s="60"/>
      <c r="AD11" s="60"/>
      <c r="AE11" s="60"/>
      <c r="AF11" s="60"/>
      <c r="AG11" s="60"/>
      <c r="AH11" s="60"/>
      <c r="AI11" s="60"/>
      <c r="AJ11" s="60"/>
      <c r="AK11" s="60"/>
      <c r="AL11" s="60"/>
      <c r="AM11" s="60"/>
      <c r="AN11" s="60"/>
      <c r="AO11" s="60"/>
      <c r="AP11" s="60"/>
      <c r="AQ11" s="60"/>
      <c r="AR11" s="60"/>
    </row>
    <row r="12" spans="2:44" ht="15" customHeight="1" thickBot="1">
      <c r="B12" s="214">
        <f>B10+1</f>
        <v>2</v>
      </c>
      <c r="C12" s="216" t="s">
        <v>305</v>
      </c>
      <c r="D12" s="216"/>
      <c r="E12" s="56"/>
      <c r="F12" s="57">
        <v>4.8611111111111112E-3</v>
      </c>
      <c r="G12" s="57">
        <v>6.9444444444444447E-4</v>
      </c>
      <c r="H12" s="57">
        <v>2.0833333333333333E-3</v>
      </c>
      <c r="I12" s="57">
        <v>2.7777777777777779E-3</v>
      </c>
      <c r="J12" s="57">
        <v>1.3888888888888889E-3</v>
      </c>
      <c r="K12" s="57">
        <v>2.0833333333333333E-3</v>
      </c>
      <c r="L12" s="57">
        <v>1.3888888888888889E-3</v>
      </c>
      <c r="M12" s="57">
        <v>2.7777777777777779E-3</v>
      </c>
      <c r="N12" s="57">
        <v>5.5555555555555558E-3</v>
      </c>
      <c r="O12" s="57">
        <v>4.1666666666666666E-3</v>
      </c>
      <c r="P12" s="57">
        <v>2.7777777777777779E-3</v>
      </c>
      <c r="Q12" s="57">
        <v>3.472222222222222E-3</v>
      </c>
      <c r="R12" s="57">
        <v>2.0833333333333333E-3</v>
      </c>
      <c r="S12" s="57">
        <v>1.3888888888888889E-3</v>
      </c>
      <c r="T12" s="58"/>
      <c r="U12" s="58"/>
      <c r="V12" s="58"/>
      <c r="W12" s="58"/>
      <c r="X12" s="59"/>
      <c r="Y12" s="60"/>
      <c r="Z12" s="60"/>
      <c r="AA12" s="60"/>
      <c r="AB12" s="60"/>
      <c r="AC12" s="60"/>
      <c r="AD12" s="60"/>
      <c r="AE12" s="60"/>
      <c r="AF12" s="60"/>
      <c r="AG12" s="60"/>
      <c r="AH12" s="60"/>
      <c r="AI12" s="60"/>
      <c r="AJ12" s="60"/>
      <c r="AK12" s="60"/>
      <c r="AL12" s="60"/>
      <c r="AM12" s="60"/>
      <c r="AN12" s="60"/>
      <c r="AO12" s="60"/>
      <c r="AP12" s="60"/>
      <c r="AQ12" s="60"/>
      <c r="AR12" s="60"/>
    </row>
    <row r="13" spans="2:44">
      <c r="B13" s="215"/>
      <c r="C13" s="217"/>
      <c r="D13" s="217"/>
      <c r="E13" s="61" t="s">
        <v>303</v>
      </c>
      <c r="F13" s="62">
        <f t="shared" ref="F13:S13" si="1">IF(ISBLANK(F12),"",IF(ISBLANK(F14),"",ROUND(F14-F12,10)))</f>
        <v>0</v>
      </c>
      <c r="G13" s="62">
        <f t="shared" si="1"/>
        <v>2.0833332999999998E-3</v>
      </c>
      <c r="H13" s="62">
        <f t="shared" si="1"/>
        <v>0</v>
      </c>
      <c r="I13" s="62">
        <f t="shared" si="1"/>
        <v>6.9444440000000004E-4</v>
      </c>
      <c r="J13" s="62">
        <f t="shared" si="1"/>
        <v>0</v>
      </c>
      <c r="K13" s="62">
        <f t="shared" si="1"/>
        <v>2.0833332999999998E-3</v>
      </c>
      <c r="L13" s="62">
        <f t="shared" si="1"/>
        <v>0</v>
      </c>
      <c r="M13" s="62">
        <f t="shared" si="1"/>
        <v>2.7777778000000002E-3</v>
      </c>
      <c r="N13" s="62">
        <f t="shared" si="1"/>
        <v>6.9444440000000004E-4</v>
      </c>
      <c r="O13" s="62">
        <f t="shared" si="1"/>
        <v>1.3888889000000001E-3</v>
      </c>
      <c r="P13" s="62">
        <f t="shared" si="1"/>
        <v>7.6388888999999998E-3</v>
      </c>
      <c r="Q13" s="62">
        <f t="shared" si="1"/>
        <v>3.4722222000000001E-3</v>
      </c>
      <c r="R13" s="62">
        <f t="shared" si="1"/>
        <v>2.0833332999999998E-3</v>
      </c>
      <c r="S13" s="62">
        <f t="shared" si="1"/>
        <v>1.3888889000000001E-3</v>
      </c>
      <c r="T13" s="63" t="s">
        <v>304</v>
      </c>
      <c r="U13" s="63" cm="1">
        <f t="array" ref="U13">IFERROR(IF(T13="NO",MODE(IF($F$7:$S$7="YES",IF(F13:S13&gt;0,F13:S13))),MODE(IF($F$7:$S$7="YES",F13:S13))),"")</f>
        <v>2.0833332999999998E-3</v>
      </c>
      <c r="V13" s="63" t="s">
        <v>304</v>
      </c>
      <c r="W13" s="63" cm="1">
        <f t="array" ref="W13">IFERROR(IF(V13="NO",MEDIAN(IF($F$7:$S$7="YES",IF(F13:S13&gt;0,F13:S13))),MEDIAN(IF($F$7:$S$7="YES",F13:S13))),"")</f>
        <v>2.0833332999999998E-3</v>
      </c>
      <c r="X13" s="63" t="str">
        <f>IF(U13="","Median","Mode")</f>
        <v>Mode</v>
      </c>
      <c r="Y13" s="60"/>
      <c r="Z13" s="60"/>
      <c r="AA13" s="60"/>
      <c r="AB13" s="60"/>
      <c r="AC13" s="60"/>
      <c r="AD13" s="60"/>
      <c r="AE13" s="60"/>
      <c r="AF13" s="60"/>
      <c r="AG13" s="60"/>
      <c r="AH13" s="60"/>
      <c r="AI13" s="60"/>
      <c r="AJ13" s="60"/>
      <c r="AK13" s="60"/>
      <c r="AL13" s="60"/>
      <c r="AM13" s="60"/>
      <c r="AN13" s="60"/>
      <c r="AO13" s="60"/>
      <c r="AP13" s="60"/>
      <c r="AQ13" s="60"/>
      <c r="AR13" s="60"/>
    </row>
    <row r="14" spans="2:44" ht="15" customHeight="1" thickBot="1">
      <c r="B14" s="214">
        <f>B12+1</f>
        <v>3</v>
      </c>
      <c r="C14" s="216" t="s">
        <v>306</v>
      </c>
      <c r="D14" s="216"/>
      <c r="E14" s="56"/>
      <c r="F14" s="57">
        <v>4.8611111111111112E-3</v>
      </c>
      <c r="G14" s="57">
        <v>2.7777777777777779E-3</v>
      </c>
      <c r="H14" s="57">
        <v>2.0833333333333333E-3</v>
      </c>
      <c r="I14" s="57">
        <v>3.472222222222222E-3</v>
      </c>
      <c r="J14" s="57">
        <v>1.3888888888888889E-3</v>
      </c>
      <c r="K14" s="57">
        <v>4.1666666666666666E-3</v>
      </c>
      <c r="L14" s="57">
        <v>1.3888888888888889E-3</v>
      </c>
      <c r="M14" s="57">
        <v>5.5555555555555558E-3</v>
      </c>
      <c r="N14" s="57">
        <v>6.2499999999999995E-3</v>
      </c>
      <c r="O14" s="57">
        <v>5.5555555555555558E-3</v>
      </c>
      <c r="P14" s="57">
        <v>1.0416666666666666E-2</v>
      </c>
      <c r="Q14" s="57">
        <v>6.9444444444444441E-3</v>
      </c>
      <c r="R14" s="57">
        <v>4.1666666666666666E-3</v>
      </c>
      <c r="S14" s="57">
        <v>2.7777777777777779E-3</v>
      </c>
      <c r="T14" s="58"/>
      <c r="U14" s="58"/>
      <c r="V14" s="58"/>
      <c r="W14" s="58"/>
      <c r="X14" s="59"/>
      <c r="Y14" s="60"/>
      <c r="Z14" s="60"/>
      <c r="AA14" s="60"/>
      <c r="AB14" s="60"/>
      <c r="AC14" s="60"/>
      <c r="AD14" s="60"/>
      <c r="AE14" s="60"/>
      <c r="AF14" s="60"/>
      <c r="AG14" s="60"/>
      <c r="AH14" s="60"/>
      <c r="AI14" s="60"/>
      <c r="AJ14" s="60"/>
      <c r="AK14" s="60"/>
      <c r="AL14" s="60"/>
      <c r="AM14" s="60"/>
      <c r="AN14" s="60"/>
      <c r="AO14" s="60"/>
      <c r="AP14" s="60"/>
      <c r="AQ14" s="60"/>
      <c r="AR14" s="60"/>
    </row>
    <row r="15" spans="2:44">
      <c r="B15" s="215"/>
      <c r="C15" s="217"/>
      <c r="D15" s="217"/>
      <c r="E15" s="61" t="s">
        <v>307</v>
      </c>
      <c r="F15" s="62">
        <f t="shared" ref="F15:S15" si="2">IF(ISBLANK(F14),"",IF(ISBLANK(F16),"",ROUND(F16-F14,10)))</f>
        <v>6.9444440000000004E-4</v>
      </c>
      <c r="G15" s="62">
        <f t="shared" si="2"/>
        <v>6.2500000000000003E-3</v>
      </c>
      <c r="H15" s="62">
        <f t="shared" si="2"/>
        <v>6.9444444000000003E-3</v>
      </c>
      <c r="I15" s="62">
        <f t="shared" si="2"/>
        <v>1.3888889000000001E-3</v>
      </c>
      <c r="J15" s="62">
        <f t="shared" si="2"/>
        <v>2.0833332999999998E-3</v>
      </c>
      <c r="K15" s="62">
        <f t="shared" si="2"/>
        <v>6.9444444000000003E-3</v>
      </c>
      <c r="L15" s="62">
        <f t="shared" si="2"/>
        <v>2.7777778000000002E-3</v>
      </c>
      <c r="M15" s="62">
        <f t="shared" si="2"/>
        <v>1.11111111E-2</v>
      </c>
      <c r="N15" s="62">
        <f t="shared" si="2"/>
        <v>1.8055555599999999E-2</v>
      </c>
      <c r="O15" s="62">
        <f t="shared" si="2"/>
        <v>1.31944444E-2</v>
      </c>
      <c r="P15" s="62">
        <f t="shared" si="2"/>
        <v>1.38888889E-2</v>
      </c>
      <c r="Q15" s="62">
        <f t="shared" si="2"/>
        <v>2.2916666700000001E-2</v>
      </c>
      <c r="R15" s="62">
        <f t="shared" si="2"/>
        <v>1.18055556E-2</v>
      </c>
      <c r="S15" s="62">
        <f t="shared" si="2"/>
        <v>1.2500000000000001E-2</v>
      </c>
      <c r="T15" s="63" t="s">
        <v>304</v>
      </c>
      <c r="U15" s="63" cm="1">
        <f t="array" ref="U15">IFERROR(IF(T15="NO",MODE(IF($F$7:$S$7="YES",IF(F15:S15&gt;0,F15:S15))),MODE(IF($F$7:$S$7="YES",F15:S15))),"")</f>
        <v>6.9444444000000003E-3</v>
      </c>
      <c r="V15" s="63" t="s">
        <v>304</v>
      </c>
      <c r="W15" s="63" cm="1">
        <f t="array" ref="W15">IFERROR(IF(V15="NO",MEDIAN(IF($F$7:$S$7="YES",IF(F15:S15&gt;0,F15:S15))),MEDIAN(IF($F$7:$S$7="YES",F15:S15))),"")</f>
        <v>9.0277777500000003E-3</v>
      </c>
      <c r="X15" s="63" t="str">
        <f>IF(U15="","Median","Mode")</f>
        <v>Mode</v>
      </c>
      <c r="Y15" s="60"/>
      <c r="Z15" s="60"/>
      <c r="AA15" s="60"/>
      <c r="AB15" s="60"/>
      <c r="AC15" s="60"/>
      <c r="AD15" s="60"/>
      <c r="AE15" s="60"/>
      <c r="AF15" s="60"/>
      <c r="AG15" s="60"/>
      <c r="AH15" s="60"/>
      <c r="AI15" s="60"/>
      <c r="AJ15" s="60"/>
      <c r="AK15" s="60"/>
      <c r="AL15" s="60"/>
      <c r="AM15" s="60"/>
      <c r="AN15" s="60"/>
      <c r="AO15" s="60"/>
      <c r="AP15" s="60"/>
      <c r="AQ15" s="60"/>
      <c r="AR15" s="60"/>
    </row>
    <row r="16" spans="2:44" ht="15.75" customHeight="1" thickBot="1">
      <c r="B16" s="214">
        <f t="shared" ref="B16" si="3">B14+1</f>
        <v>4</v>
      </c>
      <c r="C16" s="222" t="s">
        <v>308</v>
      </c>
      <c r="D16" s="216"/>
      <c r="E16" s="56"/>
      <c r="F16" s="57">
        <v>5.5555555555555558E-3</v>
      </c>
      <c r="G16" s="57">
        <v>9.0277777777777787E-3</v>
      </c>
      <c r="H16" s="57">
        <v>9.0277777777777787E-3</v>
      </c>
      <c r="I16" s="57">
        <v>4.8611111111111112E-3</v>
      </c>
      <c r="J16" s="57">
        <v>3.472222222222222E-3</v>
      </c>
      <c r="K16" s="57">
        <v>1.1111111111111112E-2</v>
      </c>
      <c r="L16" s="57">
        <v>4.1666666666666666E-3</v>
      </c>
      <c r="M16" s="57">
        <v>1.6666666666666666E-2</v>
      </c>
      <c r="N16" s="57">
        <v>2.4305555555555556E-2</v>
      </c>
      <c r="O16" s="57">
        <v>1.8749999999999999E-2</v>
      </c>
      <c r="P16" s="57">
        <v>2.4305555555555556E-2</v>
      </c>
      <c r="Q16" s="57">
        <v>2.9861111111111113E-2</v>
      </c>
      <c r="R16" s="57">
        <v>1.5972222222222224E-2</v>
      </c>
      <c r="S16" s="57">
        <v>1.5277777777777777E-2</v>
      </c>
      <c r="T16" s="58"/>
      <c r="U16" s="58"/>
      <c r="V16" s="58"/>
      <c r="W16" s="58"/>
      <c r="X16" s="59"/>
      <c r="Y16" s="60"/>
      <c r="Z16" s="60"/>
      <c r="AA16" s="60"/>
      <c r="AB16" s="60"/>
      <c r="AC16" s="60"/>
      <c r="AD16" s="60"/>
      <c r="AE16" s="60"/>
      <c r="AF16" s="60"/>
      <c r="AG16" s="60"/>
      <c r="AH16" s="60"/>
      <c r="AI16" s="60"/>
      <c r="AJ16" s="60"/>
      <c r="AK16" s="60"/>
      <c r="AL16" s="60"/>
      <c r="AM16" s="60"/>
      <c r="AN16" s="60"/>
      <c r="AO16" s="60"/>
      <c r="AP16" s="60"/>
      <c r="AQ16" s="60"/>
      <c r="AR16" s="60"/>
    </row>
    <row r="17" spans="2:44">
      <c r="B17" s="215"/>
      <c r="C17" s="223"/>
      <c r="D17" s="217"/>
      <c r="E17" s="61" t="s">
        <v>303</v>
      </c>
      <c r="F17" s="62">
        <f t="shared" ref="F17:S17" si="4">IF(ISBLANK(F16),"",IF(ISBLANK(F18),"",ROUND(F18-F16,10)))</f>
        <v>3.4722222000000001E-3</v>
      </c>
      <c r="G17" s="62">
        <f t="shared" si="4"/>
        <v>2.0833332999999998E-3</v>
      </c>
      <c r="H17" s="62">
        <f t="shared" si="4"/>
        <v>2.0833332999999998E-3</v>
      </c>
      <c r="I17" s="62">
        <f t="shared" si="4"/>
        <v>2.0833332999999998E-3</v>
      </c>
      <c r="J17" s="62">
        <f t="shared" si="4"/>
        <v>2.7777778000000002E-3</v>
      </c>
      <c r="K17" s="62">
        <f t="shared" si="4"/>
        <v>3.4722222000000001E-3</v>
      </c>
      <c r="L17" s="62">
        <f t="shared" si="4"/>
        <v>1.3888889000000001E-3</v>
      </c>
      <c r="M17" s="62">
        <f t="shared" si="4"/>
        <v>2.0833332999999998E-3</v>
      </c>
      <c r="N17" s="62">
        <f t="shared" si="4"/>
        <v>9.7222222000000001E-3</v>
      </c>
      <c r="O17" s="62">
        <f t="shared" si="4"/>
        <v>6.9444444000000003E-3</v>
      </c>
      <c r="P17" s="62">
        <f t="shared" si="4"/>
        <v>4.8611111E-3</v>
      </c>
      <c r="Q17" s="62">
        <f t="shared" si="4"/>
        <v>6.2500000000000003E-3</v>
      </c>
      <c r="R17" s="62">
        <f t="shared" si="4"/>
        <v>1.52777778E-2</v>
      </c>
      <c r="S17" s="62">
        <f t="shared" si="4"/>
        <v>6.2500000000000003E-3</v>
      </c>
      <c r="T17" s="63" t="s">
        <v>304</v>
      </c>
      <c r="U17" s="63" cm="1">
        <f t="array" ref="U17">IFERROR(IF(T17="NO",MODE(IF($F$7:$S$7="YES",IF(F17:S17&gt;0,F17:S17))),MODE(IF($F$7:$S$7="YES",F17:S17))),"")</f>
        <v>2.0833332999999998E-3</v>
      </c>
      <c r="V17" s="63" t="s">
        <v>304</v>
      </c>
      <c r="W17" s="63" cm="1">
        <f t="array" ref="W17">IFERROR(IF(V17="NO",MEDIAN(IF($F$7:$S$7="YES",IF(F17:S17&gt;0,F17:S17))),MEDIAN(IF($F$7:$S$7="YES",F17:S17))),"")</f>
        <v>3.4722222000000001E-3</v>
      </c>
      <c r="X17" s="63" t="str">
        <f>IF(U17="","Median","Mode")</f>
        <v>Mode</v>
      </c>
      <c r="Y17" s="60"/>
      <c r="Z17" s="60"/>
      <c r="AA17" s="60"/>
      <c r="AB17" s="60"/>
      <c r="AC17" s="60"/>
      <c r="AD17" s="60"/>
      <c r="AE17" s="60"/>
      <c r="AF17" s="60"/>
      <c r="AG17" s="60"/>
      <c r="AH17" s="60"/>
      <c r="AI17" s="60"/>
      <c r="AJ17" s="60"/>
      <c r="AK17" s="60"/>
      <c r="AL17" s="60"/>
      <c r="AM17" s="60"/>
      <c r="AN17" s="60"/>
      <c r="AO17" s="60"/>
      <c r="AP17" s="60"/>
      <c r="AQ17" s="60"/>
      <c r="AR17" s="60"/>
    </row>
    <row r="18" spans="2:44" ht="15" customHeight="1" thickBot="1">
      <c r="B18" s="214">
        <f t="shared" ref="B18" si="5">B16+1</f>
        <v>5</v>
      </c>
      <c r="C18" s="216" t="s">
        <v>309</v>
      </c>
      <c r="D18" s="216"/>
      <c r="E18" s="56"/>
      <c r="F18" s="57">
        <v>9.0277777777777787E-3</v>
      </c>
      <c r="G18" s="57">
        <v>1.1111111111111112E-2</v>
      </c>
      <c r="H18" s="57">
        <v>1.1111111111111112E-2</v>
      </c>
      <c r="I18" s="57">
        <v>6.9444444444444441E-3</v>
      </c>
      <c r="J18" s="57">
        <v>6.2499999999999995E-3</v>
      </c>
      <c r="K18" s="57">
        <v>1.4583333333333332E-2</v>
      </c>
      <c r="L18" s="57">
        <v>5.5555555555555558E-3</v>
      </c>
      <c r="M18" s="57">
        <v>1.8749999999999999E-2</v>
      </c>
      <c r="N18" s="57">
        <v>3.4027777777777775E-2</v>
      </c>
      <c r="O18" s="57">
        <v>2.5694444444444447E-2</v>
      </c>
      <c r="P18" s="57">
        <v>2.9166666666666664E-2</v>
      </c>
      <c r="Q18" s="57">
        <v>3.6111111111111115E-2</v>
      </c>
      <c r="R18" s="57">
        <v>3.125E-2</v>
      </c>
      <c r="S18" s="57">
        <v>2.1527777777777781E-2</v>
      </c>
      <c r="T18" s="58"/>
      <c r="U18" s="58"/>
      <c r="V18" s="58"/>
      <c r="W18" s="58"/>
      <c r="X18" s="59"/>
      <c r="Y18" s="60"/>
      <c r="Z18" s="60"/>
      <c r="AA18" s="60"/>
      <c r="AB18" s="60"/>
      <c r="AC18" s="60"/>
      <c r="AD18" s="60"/>
      <c r="AE18" s="60"/>
      <c r="AF18" s="60"/>
      <c r="AG18" s="60"/>
      <c r="AH18" s="60"/>
      <c r="AI18" s="60"/>
      <c r="AJ18" s="60"/>
      <c r="AK18" s="60"/>
      <c r="AL18" s="60"/>
      <c r="AM18" s="60"/>
      <c r="AN18" s="60"/>
      <c r="AO18" s="60"/>
      <c r="AP18" s="60"/>
      <c r="AQ18" s="60"/>
      <c r="AR18" s="60"/>
    </row>
    <row r="19" spans="2:44">
      <c r="B19" s="215"/>
      <c r="C19" s="217"/>
      <c r="D19" s="217"/>
      <c r="E19" s="61" t="s">
        <v>307</v>
      </c>
      <c r="F19" s="62">
        <f t="shared" ref="F19:S19" si="6">IF(ISBLANK(F18),"",IF(ISBLANK(F20),"",ROUND(F20-F18,10)))</f>
        <v>0</v>
      </c>
      <c r="G19" s="62">
        <f t="shared" si="6"/>
        <v>0</v>
      </c>
      <c r="H19" s="62">
        <f t="shared" si="6"/>
        <v>0</v>
      </c>
      <c r="I19" s="62">
        <f t="shared" si="6"/>
        <v>0</v>
      </c>
      <c r="J19" s="62">
        <f t="shared" si="6"/>
        <v>2.7777778000000002E-3</v>
      </c>
      <c r="K19" s="62">
        <f t="shared" si="6"/>
        <v>6.9444440000000004E-4</v>
      </c>
      <c r="L19" s="62">
        <f t="shared" si="6"/>
        <v>2.0833332999999998E-3</v>
      </c>
      <c r="M19" s="62">
        <f t="shared" si="6"/>
        <v>4.1666667000000001E-3</v>
      </c>
      <c r="N19" s="62">
        <f t="shared" si="6"/>
        <v>1.6666666699999999E-2</v>
      </c>
      <c r="O19" s="62">
        <f t="shared" si="6"/>
        <v>1.2500000000000001E-2</v>
      </c>
      <c r="P19" s="62">
        <f t="shared" si="6"/>
        <v>4.1666667000000001E-3</v>
      </c>
      <c r="Q19" s="62">
        <f t="shared" si="6"/>
        <v>6.9444440000000004E-4</v>
      </c>
      <c r="R19" s="62">
        <f t="shared" si="6"/>
        <v>9.0277777999999993E-3</v>
      </c>
      <c r="S19" s="62">
        <f t="shared" si="6"/>
        <v>6.9444440000000004E-4</v>
      </c>
      <c r="T19" s="63" t="s">
        <v>304</v>
      </c>
      <c r="U19" s="63" cm="1">
        <f t="array" ref="U19">IFERROR(IF(T19="NO",MODE(IF($F$7:$S$7="YES",IF(F19:S19&gt;0,F19:S19))),MODE(IF($F$7:$S$7="YES",F19:S19))),"")</f>
        <v>6.9444440000000004E-4</v>
      </c>
      <c r="V19" s="63" t="s">
        <v>304</v>
      </c>
      <c r="W19" s="63" cm="1">
        <f t="array" ref="W19">IFERROR(IF(V19="NO",MEDIAN(IF($F$7:$S$7="YES",IF(F19:S19&gt;0,F19:S19))),MEDIAN(IF($F$7:$S$7="YES",F19:S19))),"")</f>
        <v>3.4722222500000004E-3</v>
      </c>
      <c r="X19" s="63" t="str">
        <f>IF(U19="","Median","Mode")</f>
        <v>Mode</v>
      </c>
      <c r="Y19" s="60"/>
      <c r="Z19" s="60"/>
      <c r="AA19" s="60"/>
      <c r="AB19" s="60"/>
      <c r="AC19" s="60"/>
      <c r="AD19" s="60"/>
      <c r="AE19" s="60"/>
      <c r="AF19" s="60"/>
      <c r="AG19" s="60"/>
      <c r="AH19" s="60"/>
      <c r="AI19" s="60"/>
      <c r="AJ19" s="60"/>
      <c r="AK19" s="60"/>
      <c r="AL19" s="60"/>
      <c r="AM19" s="60"/>
      <c r="AN19" s="60"/>
      <c r="AO19" s="60"/>
      <c r="AP19" s="60"/>
      <c r="AQ19" s="60"/>
      <c r="AR19" s="60"/>
    </row>
    <row r="20" spans="2:44" ht="15.75" customHeight="1" thickBot="1">
      <c r="B20" s="214">
        <f t="shared" ref="B20" si="7">B18+1</f>
        <v>6</v>
      </c>
      <c r="C20" s="216" t="s">
        <v>310</v>
      </c>
      <c r="D20" s="216"/>
      <c r="E20" s="56"/>
      <c r="F20" s="57">
        <v>9.0277777777777787E-3</v>
      </c>
      <c r="G20" s="57">
        <v>1.1111111111111112E-2</v>
      </c>
      <c r="H20" s="57">
        <v>1.1111111111111112E-2</v>
      </c>
      <c r="I20" s="57">
        <v>6.9444444444444441E-3</v>
      </c>
      <c r="J20" s="57">
        <v>9.0277777777777787E-3</v>
      </c>
      <c r="K20" s="57">
        <v>1.5277777777777777E-2</v>
      </c>
      <c r="L20" s="57">
        <v>7.6388888888888886E-3</v>
      </c>
      <c r="M20" s="57">
        <v>2.2916666666666669E-2</v>
      </c>
      <c r="N20" s="57">
        <v>5.0694444444444452E-2</v>
      </c>
      <c r="O20" s="57">
        <v>3.8194444444444441E-2</v>
      </c>
      <c r="P20" s="57">
        <v>3.3333333333333333E-2</v>
      </c>
      <c r="Q20" s="57">
        <v>3.6805555555555557E-2</v>
      </c>
      <c r="R20" s="57">
        <v>4.027777777777778E-2</v>
      </c>
      <c r="S20" s="57">
        <v>2.2222222222222223E-2</v>
      </c>
      <c r="T20" s="58"/>
      <c r="U20" s="58"/>
      <c r="V20" s="58"/>
      <c r="W20" s="58"/>
      <c r="X20" s="59"/>
      <c r="Y20" s="60"/>
      <c r="Z20" s="60"/>
      <c r="AA20" s="60"/>
      <c r="AB20" s="60"/>
      <c r="AC20" s="60"/>
      <c r="AD20" s="60"/>
      <c r="AE20" s="60"/>
      <c r="AF20" s="60"/>
      <c r="AG20" s="60"/>
      <c r="AH20" s="60"/>
      <c r="AI20" s="60"/>
      <c r="AJ20" s="60"/>
      <c r="AK20" s="60"/>
      <c r="AL20" s="60"/>
      <c r="AM20" s="60"/>
      <c r="AN20" s="60"/>
      <c r="AO20" s="60"/>
      <c r="AP20" s="60"/>
      <c r="AQ20" s="60"/>
      <c r="AR20" s="60"/>
    </row>
    <row r="21" spans="2:44">
      <c r="B21" s="215"/>
      <c r="C21" s="217"/>
      <c r="D21" s="217"/>
      <c r="E21" s="61" t="s">
        <v>303</v>
      </c>
      <c r="F21" s="62">
        <f t="shared" ref="F21:R21" si="8">IF(ISBLANK(F20),"",IF(ISBLANK(F22),"",ROUND(F22-F20,10)))</f>
        <v>5.5555556000000004E-3</v>
      </c>
      <c r="G21" s="62">
        <f t="shared" si="8"/>
        <v>6.2500000000000003E-3</v>
      </c>
      <c r="H21" s="62">
        <f t="shared" si="8"/>
        <v>1.8055555599999999E-2</v>
      </c>
      <c r="I21" s="62">
        <f t="shared" si="8"/>
        <v>1.52777778E-2</v>
      </c>
      <c r="J21" s="62">
        <f t="shared" si="8"/>
        <v>9.7222222000000001E-3</v>
      </c>
      <c r="K21" s="62">
        <f t="shared" si="8"/>
        <v>1.52777778E-2</v>
      </c>
      <c r="L21" s="62">
        <f t="shared" si="8"/>
        <v>2.08333333E-2</v>
      </c>
      <c r="M21" s="62">
        <f t="shared" si="8"/>
        <v>1.31944444E-2</v>
      </c>
      <c r="N21" s="62">
        <f t="shared" si="8"/>
        <v>9.7222222000000001E-3</v>
      </c>
      <c r="O21" s="62">
        <f t="shared" si="8"/>
        <v>2.6388888900000001E-2</v>
      </c>
      <c r="P21" s="62">
        <f t="shared" si="8"/>
        <v>1.8055555599999999E-2</v>
      </c>
      <c r="Q21" s="62">
        <f t="shared" si="8"/>
        <v>1.6666666699999999E-2</v>
      </c>
      <c r="R21" s="62">
        <f t="shared" si="8"/>
        <v>1.59722222E-2</v>
      </c>
      <c r="S21" s="62">
        <f>IF(ISBLANK(S20),"",IF(ISBLANK(S22),"",ROUND(S22-S20,10)))</f>
        <v>1.73611111E-2</v>
      </c>
      <c r="T21" s="63" t="s">
        <v>304</v>
      </c>
      <c r="U21" s="63" cm="1">
        <f t="array" ref="U21">IFERROR(IF(T21="NO",MODE(IF($F$7:$S$7="YES",IF(F21:S21&gt;0,F21:S21))),MODE(IF($F$7:$S$7="YES",F21:S21))),"")</f>
        <v>1.8055555599999999E-2</v>
      </c>
      <c r="V21" s="63" t="s">
        <v>304</v>
      </c>
      <c r="W21" s="63" cm="1">
        <f t="array" ref="W21">IFERROR(IF(V21="NO",MEDIAN(IF($F$7:$S$7="YES",IF(F21:S21&gt;0,F21:S21))),MEDIAN(IF($F$7:$S$7="YES",F21:S21))),"")</f>
        <v>1.5625E-2</v>
      </c>
      <c r="X21" s="63" t="str">
        <f>IF(U21="","Median","Mode")</f>
        <v>Mode</v>
      </c>
      <c r="Y21" s="60"/>
      <c r="Z21" s="60"/>
      <c r="AA21" s="60"/>
      <c r="AB21" s="60"/>
      <c r="AC21" s="60"/>
      <c r="AD21" s="60"/>
      <c r="AE21" s="60"/>
      <c r="AF21" s="60"/>
      <c r="AG21" s="60"/>
      <c r="AH21" s="60"/>
      <c r="AI21" s="60"/>
      <c r="AJ21" s="60"/>
      <c r="AK21" s="60"/>
      <c r="AL21" s="60"/>
      <c r="AM21" s="60"/>
      <c r="AN21" s="60"/>
      <c r="AO21" s="60"/>
      <c r="AP21" s="60"/>
      <c r="AQ21" s="60"/>
      <c r="AR21" s="60"/>
    </row>
    <row r="22" spans="2:44" ht="15" customHeight="1" thickBot="1">
      <c r="B22" s="214">
        <f t="shared" ref="B22" si="9">B20+1</f>
        <v>7</v>
      </c>
      <c r="C22" s="216" t="s">
        <v>306</v>
      </c>
      <c r="D22" s="216"/>
      <c r="E22" s="56"/>
      <c r="F22" s="57">
        <v>1.4583333333333332E-2</v>
      </c>
      <c r="G22" s="57">
        <v>1.7361111111111112E-2</v>
      </c>
      <c r="H22" s="57">
        <v>2.9166666666666664E-2</v>
      </c>
      <c r="I22" s="57">
        <v>2.2222222222222223E-2</v>
      </c>
      <c r="J22" s="57">
        <v>1.8749999999999999E-2</v>
      </c>
      <c r="K22" s="57">
        <v>3.0555555555555555E-2</v>
      </c>
      <c r="L22" s="57">
        <v>2.8472222222222222E-2</v>
      </c>
      <c r="M22" s="57">
        <v>3.6111111111111115E-2</v>
      </c>
      <c r="N22" s="57">
        <v>6.0416666666666667E-2</v>
      </c>
      <c r="O22" s="57">
        <v>6.458333333333334E-2</v>
      </c>
      <c r="P22" s="57">
        <v>5.1388888888888894E-2</v>
      </c>
      <c r="Q22" s="57">
        <v>5.347222222222222E-2</v>
      </c>
      <c r="R22" s="57">
        <v>5.6250000000000001E-2</v>
      </c>
      <c r="S22" s="57">
        <v>3.9583333333333331E-2</v>
      </c>
      <c r="T22" s="58"/>
      <c r="U22" s="58"/>
      <c r="V22" s="58"/>
      <c r="W22" s="58"/>
      <c r="X22" s="59"/>
      <c r="Y22" s="60"/>
      <c r="Z22" s="60"/>
      <c r="AA22" s="60"/>
      <c r="AB22" s="60"/>
      <c r="AC22" s="60"/>
      <c r="AD22" s="60"/>
      <c r="AE22" s="60"/>
      <c r="AF22" s="60"/>
      <c r="AG22" s="60"/>
      <c r="AH22" s="60"/>
      <c r="AI22" s="60"/>
      <c r="AJ22" s="60"/>
      <c r="AK22" s="60"/>
      <c r="AL22" s="60"/>
      <c r="AM22" s="60"/>
      <c r="AN22" s="60"/>
      <c r="AO22" s="60"/>
      <c r="AP22" s="60"/>
      <c r="AQ22" s="60"/>
      <c r="AR22" s="60"/>
    </row>
    <row r="23" spans="2:44">
      <c r="B23" s="215"/>
      <c r="C23" s="217"/>
      <c r="D23" s="217"/>
      <c r="E23" s="61" t="s">
        <v>307</v>
      </c>
      <c r="F23" s="62">
        <f t="shared" ref="F23:S25" si="10">IF(ISBLANK(F22),"",IF(ISBLANK(F24),"",ROUND(F24-F22,10)))</f>
        <v>0</v>
      </c>
      <c r="G23" s="62">
        <f>IF(ISBLANK(G22),"",IF(ISBLANK(G24),"",ROUND(G24-G22,10)))</f>
        <v>4.8611111E-3</v>
      </c>
      <c r="H23" s="62">
        <f t="shared" si="10"/>
        <v>1.04166667E-2</v>
      </c>
      <c r="I23" s="62">
        <f t="shared" si="10"/>
        <v>1.3888889000000001E-3</v>
      </c>
      <c r="J23" s="62">
        <f t="shared" si="10"/>
        <v>2.7777778000000002E-3</v>
      </c>
      <c r="K23" s="62">
        <f t="shared" si="10"/>
        <v>0</v>
      </c>
      <c r="L23" s="62">
        <f t="shared" si="10"/>
        <v>6.2500000000000003E-3</v>
      </c>
      <c r="M23" s="62">
        <f t="shared" si="10"/>
        <v>0</v>
      </c>
      <c r="N23" s="62">
        <f t="shared" si="10"/>
        <v>6.9444440000000004E-4</v>
      </c>
      <c r="O23" s="62">
        <f t="shared" si="10"/>
        <v>1.3888889000000001E-3</v>
      </c>
      <c r="P23" s="62">
        <f t="shared" si="10"/>
        <v>2.0833332999999998E-3</v>
      </c>
      <c r="Q23" s="62">
        <f t="shared" si="10"/>
        <v>2.7777778000000002E-3</v>
      </c>
      <c r="R23" s="62">
        <f t="shared" si="10"/>
        <v>2.7777778000000002E-3</v>
      </c>
      <c r="S23" s="62">
        <f t="shared" si="10"/>
        <v>9.0277777999999993E-3</v>
      </c>
      <c r="T23" s="63" t="s">
        <v>304</v>
      </c>
      <c r="U23" s="63" cm="1">
        <f t="array" ref="U23">IFERROR(IF(T23="NO",MODE(IF($F$7:$S$7="YES",IF(F23:S23&gt;0,F23:S23))),MODE(IF($F$7:$S$7="YES",F23:S23))),"")</f>
        <v>2.7777778000000002E-3</v>
      </c>
      <c r="V23" s="63" t="s">
        <v>304</v>
      </c>
      <c r="W23" s="63" cm="1">
        <f t="array" ref="W23">IFERROR(IF(V23="NO",MEDIAN(IF($F$7:$S$7="YES",IF(F23:S23&gt;0,F23:S23))),MEDIAN(IF($F$7:$S$7="YES",F23:S23))),"")</f>
        <v>2.7777778000000002E-3</v>
      </c>
      <c r="X23" s="63" t="str">
        <f>IF(U23="","Median","Mode")</f>
        <v>Mode</v>
      </c>
      <c r="Y23" s="60"/>
      <c r="Z23" s="60"/>
      <c r="AA23" s="60"/>
      <c r="AB23" s="60"/>
      <c r="AC23" s="60"/>
      <c r="AD23" s="60"/>
      <c r="AE23" s="60"/>
      <c r="AF23" s="60"/>
      <c r="AG23" s="60"/>
      <c r="AH23" s="60"/>
      <c r="AI23" s="60"/>
      <c r="AJ23" s="60"/>
      <c r="AK23" s="60"/>
      <c r="AL23" s="60"/>
      <c r="AM23" s="60"/>
      <c r="AN23" s="60"/>
      <c r="AO23" s="60"/>
      <c r="AP23" s="60"/>
      <c r="AQ23" s="60"/>
      <c r="AR23" s="60"/>
    </row>
    <row r="24" spans="2:44" ht="15.75" customHeight="1" thickBot="1">
      <c r="B24" s="214">
        <f t="shared" ref="B24" si="11">B22+1</f>
        <v>8</v>
      </c>
      <c r="C24" s="216" t="s">
        <v>311</v>
      </c>
      <c r="D24" s="216"/>
      <c r="E24" s="56"/>
      <c r="F24" s="57">
        <v>1.4583333333333332E-2</v>
      </c>
      <c r="G24" s="57">
        <v>2.2222222222222223E-2</v>
      </c>
      <c r="H24" s="57">
        <v>3.9583333333333331E-2</v>
      </c>
      <c r="I24" s="57">
        <v>2.361111111111111E-2</v>
      </c>
      <c r="J24" s="57">
        <v>2.1527777777777781E-2</v>
      </c>
      <c r="K24" s="57">
        <v>3.0555555555555555E-2</v>
      </c>
      <c r="L24" s="57">
        <v>3.4722222222222224E-2</v>
      </c>
      <c r="M24" s="57">
        <v>3.6111111111111115E-2</v>
      </c>
      <c r="N24" s="57">
        <v>6.1111111111111116E-2</v>
      </c>
      <c r="O24" s="57">
        <v>6.5972222222222224E-2</v>
      </c>
      <c r="P24" s="57">
        <v>5.347222222222222E-2</v>
      </c>
      <c r="Q24" s="57">
        <v>5.6250000000000001E-2</v>
      </c>
      <c r="R24" s="57">
        <v>5.9027777777777783E-2</v>
      </c>
      <c r="S24" s="57">
        <v>4.8611111111111112E-2</v>
      </c>
      <c r="T24" s="58"/>
      <c r="U24" s="58"/>
      <c r="V24" s="58"/>
      <c r="W24" s="58"/>
      <c r="X24" s="59"/>
      <c r="Y24" s="60"/>
      <c r="Z24" s="60"/>
      <c r="AA24" s="60"/>
      <c r="AB24" s="60"/>
      <c r="AC24" s="60"/>
      <c r="AD24" s="60"/>
      <c r="AE24" s="60"/>
      <c r="AF24" s="60"/>
      <c r="AG24" s="60"/>
      <c r="AH24" s="60"/>
      <c r="AI24" s="60"/>
      <c r="AJ24" s="60"/>
      <c r="AK24" s="60"/>
      <c r="AL24" s="60"/>
      <c r="AM24" s="60"/>
      <c r="AN24" s="60"/>
      <c r="AO24" s="60"/>
      <c r="AP24" s="60"/>
      <c r="AQ24" s="60"/>
      <c r="AR24" s="60"/>
    </row>
    <row r="25" spans="2:44">
      <c r="B25" s="215"/>
      <c r="C25" s="217"/>
      <c r="D25" s="217"/>
      <c r="E25" s="61" t="s">
        <v>303</v>
      </c>
      <c r="F25" s="62">
        <f t="shared" si="10"/>
        <v>9.7222222000000001E-3</v>
      </c>
      <c r="G25" s="62">
        <f t="shared" si="10"/>
        <v>6.2500000000000003E-3</v>
      </c>
      <c r="H25" s="62">
        <f t="shared" si="10"/>
        <v>9.0277777999999993E-3</v>
      </c>
      <c r="I25" s="62">
        <f t="shared" si="10"/>
        <v>2.7777778000000002E-3</v>
      </c>
      <c r="J25" s="62">
        <f t="shared" si="10"/>
        <v>1.04166667E-2</v>
      </c>
      <c r="K25" s="62">
        <f t="shared" si="10"/>
        <v>4.1666667000000001E-3</v>
      </c>
      <c r="L25" s="62">
        <f t="shared" si="10"/>
        <v>1.04166667E-2</v>
      </c>
      <c r="M25" s="62">
        <f t="shared" si="10"/>
        <v>8.3333333000000006E-3</v>
      </c>
      <c r="N25" s="62">
        <f t="shared" si="10"/>
        <v>5.5555556000000004E-3</v>
      </c>
      <c r="O25" s="62">
        <f t="shared" si="10"/>
        <v>6.9444444000000003E-3</v>
      </c>
      <c r="P25" s="62">
        <f t="shared" si="10"/>
        <v>7.6388888999999998E-3</v>
      </c>
      <c r="Q25" s="62">
        <f t="shared" si="10"/>
        <v>4.8611111E-3</v>
      </c>
      <c r="R25" s="62">
        <f t="shared" si="10"/>
        <v>1.18055556E-2</v>
      </c>
      <c r="S25" s="62">
        <f t="shared" si="10"/>
        <v>7.6388888999999998E-3</v>
      </c>
      <c r="T25" s="63" t="s">
        <v>304</v>
      </c>
      <c r="U25" s="63" cm="1">
        <f t="array" ref="U25">IFERROR(IF(T25="NO",MODE(IF($F$7:$S$7="YES",IF(F25:S25&gt;0,F25:S25))),MODE(IF($F$7:$S$7="YES",F25:S25))),"")</f>
        <v>1.04166667E-2</v>
      </c>
      <c r="V25" s="63" t="s">
        <v>304</v>
      </c>
      <c r="W25" s="63" cm="1">
        <f t="array" ref="W25">IFERROR(IF(V25="NO",MEDIAN(IF($F$7:$S$7="YES",IF(F25:S25&gt;0,F25:S25))),MEDIAN(IF($F$7:$S$7="YES",F25:S25))),"")</f>
        <v>7.6388888999999998E-3</v>
      </c>
      <c r="X25" s="63" t="str">
        <f>IF(U25="","Median","Mode")</f>
        <v>Mode</v>
      </c>
      <c r="Y25" s="60"/>
      <c r="Z25" s="60"/>
      <c r="AA25" s="60"/>
      <c r="AB25" s="60"/>
      <c r="AC25" s="60"/>
      <c r="AD25" s="60"/>
      <c r="AE25" s="60"/>
      <c r="AF25" s="60"/>
      <c r="AG25" s="60"/>
      <c r="AH25" s="60"/>
      <c r="AI25" s="60"/>
      <c r="AJ25" s="60"/>
      <c r="AK25" s="60"/>
      <c r="AL25" s="60"/>
      <c r="AM25" s="60"/>
      <c r="AN25" s="60"/>
      <c r="AO25" s="60"/>
      <c r="AP25" s="60"/>
      <c r="AQ25" s="60"/>
      <c r="AR25" s="60"/>
    </row>
    <row r="26" spans="2:44" ht="15.75" customHeight="1" thickBot="1">
      <c r="B26" s="214">
        <f t="shared" ref="B26" si="12">B24+1</f>
        <v>9</v>
      </c>
      <c r="C26" s="216" t="s">
        <v>312</v>
      </c>
      <c r="D26" s="218"/>
      <c r="E26" s="56"/>
      <c r="F26" s="57">
        <v>2.4305555555555556E-2</v>
      </c>
      <c r="G26" s="57">
        <v>2.8472222222222222E-2</v>
      </c>
      <c r="H26" s="57">
        <v>4.8611111111111112E-2</v>
      </c>
      <c r="I26" s="57">
        <v>2.6388888888888889E-2</v>
      </c>
      <c r="J26" s="57">
        <v>3.1944444444444449E-2</v>
      </c>
      <c r="K26" s="57">
        <v>3.4722222222222224E-2</v>
      </c>
      <c r="L26" s="57">
        <v>4.5138888888888888E-2</v>
      </c>
      <c r="M26" s="57">
        <v>4.4444444444444446E-2</v>
      </c>
      <c r="N26" s="57">
        <v>6.6666666666666666E-2</v>
      </c>
      <c r="O26" s="57">
        <v>7.2916666666666671E-2</v>
      </c>
      <c r="P26" s="57">
        <v>6.1111111111111116E-2</v>
      </c>
      <c r="Q26" s="57">
        <v>6.1111111111111116E-2</v>
      </c>
      <c r="R26" s="57">
        <v>7.0833333333333331E-2</v>
      </c>
      <c r="S26" s="57">
        <v>5.6250000000000001E-2</v>
      </c>
      <c r="T26" s="58"/>
      <c r="U26" s="58"/>
      <c r="V26" s="58"/>
      <c r="W26" s="58"/>
      <c r="X26" s="59"/>
      <c r="Y26" s="60"/>
      <c r="Z26" s="60"/>
      <c r="AA26" s="60"/>
      <c r="AB26" s="60"/>
      <c r="AC26" s="60"/>
      <c r="AD26" s="60"/>
      <c r="AE26" s="60"/>
      <c r="AF26" s="60"/>
      <c r="AG26" s="60"/>
      <c r="AH26" s="60"/>
      <c r="AI26" s="60"/>
      <c r="AJ26" s="60"/>
      <c r="AK26" s="60"/>
      <c r="AL26" s="60"/>
      <c r="AM26" s="60"/>
      <c r="AN26" s="60"/>
      <c r="AO26" s="60"/>
      <c r="AP26" s="60"/>
      <c r="AQ26" s="60"/>
      <c r="AR26" s="60"/>
    </row>
    <row r="27" spans="2:44">
      <c r="B27" s="215"/>
      <c r="C27" s="217"/>
      <c r="D27" s="219"/>
      <c r="E27" s="61" t="s">
        <v>307</v>
      </c>
      <c r="F27" s="62">
        <f t="shared" ref="F27:S27" si="13">IF(ISBLANK(F26),"",IF(ISBLANK(F28),"",ROUND(F28-F26,10)))</f>
        <v>6.9444444000000003E-3</v>
      </c>
      <c r="G27" s="62">
        <f t="shared" si="13"/>
        <v>9.0277777999999993E-3</v>
      </c>
      <c r="H27" s="62">
        <f t="shared" si="13"/>
        <v>1.11111111E-2</v>
      </c>
      <c r="I27" s="62">
        <f t="shared" si="13"/>
        <v>4.1666667000000001E-3</v>
      </c>
      <c r="J27" s="62">
        <f t="shared" si="13"/>
        <v>9.7222222000000001E-3</v>
      </c>
      <c r="K27" s="62">
        <f t="shared" si="13"/>
        <v>9.7222222000000001E-3</v>
      </c>
      <c r="L27" s="62">
        <f t="shared" si="13"/>
        <v>1.11111111E-2</v>
      </c>
      <c r="M27" s="62">
        <f t="shared" si="13"/>
        <v>1.2500000000000001E-2</v>
      </c>
      <c r="N27" s="62">
        <f t="shared" si="13"/>
        <v>1.73611111E-2</v>
      </c>
      <c r="O27" s="62">
        <f t="shared" si="13"/>
        <v>2.0138888899999999E-2</v>
      </c>
      <c r="P27" s="62">
        <f t="shared" si="13"/>
        <v>1.18055556E-2</v>
      </c>
      <c r="Q27" s="62">
        <f t="shared" si="13"/>
        <v>1.8749999999999999E-2</v>
      </c>
      <c r="R27" s="62">
        <f t="shared" si="13"/>
        <v>2.08333333E-2</v>
      </c>
      <c r="S27" s="62">
        <f t="shared" si="13"/>
        <v>2.6388888900000001E-2</v>
      </c>
      <c r="T27" s="63" t="s">
        <v>304</v>
      </c>
      <c r="U27" s="63" cm="1">
        <f t="array" ref="U27">IFERROR(IF(T27="NO",MODE(IF($F$7:$S$7="YES",IF(F27:S27&gt;0,F27:S27))),MODE(IF($F$7:$S$7="YES",F27:S27))),"")</f>
        <v>1.11111111E-2</v>
      </c>
      <c r="V27" s="63" t="s">
        <v>304</v>
      </c>
      <c r="W27" s="63" cm="1">
        <f t="array" ref="W27">IFERROR(IF(V27="NO",MEDIAN(IF($F$7:$S$7="YES",IF(F27:S27&gt;0,F27:S27))),MEDIAN(IF($F$7:$S$7="YES",F27:S27))),"")</f>
        <v>1.1458333349999999E-2</v>
      </c>
      <c r="X27" s="63" t="str">
        <f>IF(U27="","Median","Mode")</f>
        <v>Mode</v>
      </c>
      <c r="Y27" s="60"/>
      <c r="Z27" s="60"/>
      <c r="AA27" s="60"/>
      <c r="AB27" s="60"/>
      <c r="AC27" s="60"/>
      <c r="AD27" s="60"/>
      <c r="AE27" s="60"/>
      <c r="AF27" s="60"/>
      <c r="AG27" s="60"/>
      <c r="AH27" s="60"/>
      <c r="AI27" s="60"/>
      <c r="AJ27" s="60"/>
      <c r="AK27" s="60"/>
      <c r="AL27" s="60"/>
      <c r="AM27" s="60"/>
      <c r="AN27" s="60"/>
      <c r="AO27" s="60"/>
      <c r="AP27" s="60"/>
      <c r="AQ27" s="60"/>
      <c r="AR27" s="60"/>
    </row>
    <row r="28" spans="2:44" ht="15" customHeight="1" thickBot="1">
      <c r="B28" s="214">
        <f t="shared" ref="B28" si="14">B26+1</f>
        <v>10</v>
      </c>
      <c r="C28" s="216" t="s">
        <v>313</v>
      </c>
      <c r="D28" s="218"/>
      <c r="E28" s="56"/>
      <c r="F28" s="57">
        <v>3.125E-2</v>
      </c>
      <c r="G28" s="57">
        <v>3.7499999999999999E-2</v>
      </c>
      <c r="H28" s="57">
        <v>5.9722222222222225E-2</v>
      </c>
      <c r="I28" s="57">
        <v>3.0555555555555555E-2</v>
      </c>
      <c r="J28" s="57">
        <v>4.1666666666666664E-2</v>
      </c>
      <c r="K28" s="57">
        <v>4.4444444444444446E-2</v>
      </c>
      <c r="L28" s="57">
        <v>5.6250000000000001E-2</v>
      </c>
      <c r="M28" s="57">
        <v>5.6944444444444443E-2</v>
      </c>
      <c r="N28" s="57">
        <v>8.4027777777777771E-2</v>
      </c>
      <c r="O28" s="57">
        <v>9.3055555555555558E-2</v>
      </c>
      <c r="P28" s="57">
        <v>7.2916666666666671E-2</v>
      </c>
      <c r="Q28" s="57">
        <v>7.9861111111111105E-2</v>
      </c>
      <c r="R28" s="57">
        <v>9.1666666666666674E-2</v>
      </c>
      <c r="S28" s="57">
        <v>8.2638888888888887E-2</v>
      </c>
      <c r="T28" s="58"/>
      <c r="U28" s="58"/>
      <c r="V28" s="58"/>
      <c r="W28" s="58"/>
      <c r="X28" s="59"/>
      <c r="Y28" s="60"/>
      <c r="Z28" s="60"/>
      <c r="AA28" s="60"/>
      <c r="AB28" s="60"/>
      <c r="AC28" s="60"/>
      <c r="AD28" s="60"/>
      <c r="AE28" s="60"/>
      <c r="AF28" s="60"/>
      <c r="AG28" s="60"/>
      <c r="AH28" s="60"/>
      <c r="AI28" s="60"/>
      <c r="AJ28" s="60"/>
      <c r="AK28" s="60"/>
      <c r="AL28" s="60"/>
      <c r="AM28" s="60"/>
      <c r="AN28" s="60"/>
      <c r="AO28" s="60"/>
      <c r="AP28" s="60"/>
      <c r="AQ28" s="60"/>
      <c r="AR28" s="60"/>
    </row>
    <row r="29" spans="2:44" ht="14.45" thickBot="1">
      <c r="B29" s="215"/>
      <c r="C29" s="217"/>
      <c r="D29" s="219"/>
      <c r="E29" s="61" t="s">
        <v>303</v>
      </c>
      <c r="F29" s="62"/>
      <c r="G29" s="62"/>
      <c r="H29" s="62"/>
      <c r="I29" s="62"/>
      <c r="J29" s="62"/>
      <c r="K29" s="62"/>
      <c r="L29" s="62"/>
      <c r="M29" s="62"/>
      <c r="N29" s="62"/>
      <c r="O29" s="62"/>
      <c r="P29" s="62"/>
      <c r="Q29" s="62"/>
      <c r="R29" s="62"/>
      <c r="S29" s="62"/>
      <c r="T29" s="63" t="s">
        <v>304</v>
      </c>
      <c r="U29" s="63" t="str" cm="1">
        <f t="array" ref="U29">IFERROR(IF(T29="NO",MODE(IF($F$7:$S$7="YES",IF(F29:S29&gt;0,F29:S29))),MODE(IF($F$7:$S$7="YES",F29:S29))),"")</f>
        <v/>
      </c>
      <c r="V29" s="63" t="s">
        <v>304</v>
      </c>
      <c r="W29" s="63" t="str" cm="1">
        <f t="array" ref="W29">IFERROR(IF(V29="NO",MEDIAN(IF($F$7:$S$7="YES",IF(F29:S29&gt;0,F29:S29))),MEDIAN(IF($F$7:$S$7="YES",F29:S29))),"")</f>
        <v/>
      </c>
      <c r="X29" s="63" t="str">
        <f>IF(U29="","Median","Mode")</f>
        <v>Median</v>
      </c>
      <c r="Y29" s="60"/>
      <c r="Z29" s="60"/>
      <c r="AA29" s="60"/>
      <c r="AB29" s="60"/>
      <c r="AC29" s="60"/>
      <c r="AD29" s="60"/>
      <c r="AE29" s="60"/>
      <c r="AF29" s="60"/>
      <c r="AG29" s="60"/>
      <c r="AH29" s="60"/>
      <c r="AI29" s="60"/>
      <c r="AJ29" s="60"/>
      <c r="AK29" s="60"/>
      <c r="AL29" s="60"/>
      <c r="AM29" s="60"/>
      <c r="AN29" s="60"/>
      <c r="AO29" s="60"/>
      <c r="AP29" s="60"/>
      <c r="AQ29" s="60"/>
      <c r="AR29" s="60"/>
    </row>
    <row r="30" spans="2:44" ht="15.75" hidden="1" customHeight="1" thickBot="1">
      <c r="B30" s="214">
        <f t="shared" ref="B30" si="15">B28+1</f>
        <v>11</v>
      </c>
      <c r="C30" s="216"/>
      <c r="D30" s="218"/>
      <c r="E30" s="56"/>
      <c r="F30" s="57">
        <v>0</v>
      </c>
      <c r="G30" s="57">
        <v>0</v>
      </c>
      <c r="H30" s="57">
        <v>0</v>
      </c>
      <c r="I30" s="57">
        <v>0</v>
      </c>
      <c r="J30" s="57">
        <v>0</v>
      </c>
      <c r="K30" s="57">
        <v>0</v>
      </c>
      <c r="L30" s="57">
        <v>0</v>
      </c>
      <c r="M30" s="57">
        <v>0</v>
      </c>
      <c r="N30" s="57">
        <v>0</v>
      </c>
      <c r="O30" s="57">
        <v>0</v>
      </c>
      <c r="P30" s="57">
        <v>0</v>
      </c>
      <c r="Q30" s="57">
        <v>0</v>
      </c>
      <c r="R30" s="57">
        <v>0</v>
      </c>
      <c r="S30" s="57">
        <v>0</v>
      </c>
      <c r="T30" s="58"/>
      <c r="U30" s="58"/>
      <c r="V30" s="58"/>
      <c r="W30" s="58"/>
      <c r="X30" s="59"/>
      <c r="Y30" s="60"/>
      <c r="Z30" s="60"/>
      <c r="AA30" s="60"/>
      <c r="AB30" s="60"/>
      <c r="AC30" s="60"/>
      <c r="AD30" s="60"/>
      <c r="AE30" s="60"/>
      <c r="AF30" s="60"/>
      <c r="AG30" s="60"/>
      <c r="AH30" s="60"/>
      <c r="AI30" s="60"/>
      <c r="AJ30" s="60"/>
      <c r="AK30" s="60"/>
      <c r="AL30" s="60"/>
      <c r="AM30" s="60"/>
      <c r="AN30" s="60"/>
      <c r="AO30" s="60"/>
      <c r="AP30" s="60"/>
      <c r="AQ30" s="60"/>
      <c r="AR30" s="60"/>
    </row>
    <row r="31" spans="2:44" hidden="1">
      <c r="B31" s="215"/>
      <c r="C31" s="217"/>
      <c r="D31" s="219"/>
      <c r="E31" s="61" t="s">
        <v>303</v>
      </c>
      <c r="F31" s="62">
        <f t="shared" ref="F31:S31" si="16">IF(ISBLANK(F30),"",IF(ISBLANK(F32),"",ROUND(F32-F30,10)))</f>
        <v>0</v>
      </c>
      <c r="G31" s="62">
        <f t="shared" si="16"/>
        <v>0</v>
      </c>
      <c r="H31" s="62">
        <f t="shared" si="16"/>
        <v>0</v>
      </c>
      <c r="I31" s="62">
        <f t="shared" si="16"/>
        <v>0</v>
      </c>
      <c r="J31" s="62">
        <f t="shared" si="16"/>
        <v>0</v>
      </c>
      <c r="K31" s="62">
        <f t="shared" si="16"/>
        <v>0</v>
      </c>
      <c r="L31" s="62">
        <f t="shared" si="16"/>
        <v>0</v>
      </c>
      <c r="M31" s="62">
        <f t="shared" si="16"/>
        <v>0</v>
      </c>
      <c r="N31" s="62">
        <f t="shared" si="16"/>
        <v>0</v>
      </c>
      <c r="O31" s="62">
        <f t="shared" si="16"/>
        <v>0</v>
      </c>
      <c r="P31" s="62">
        <f t="shared" si="16"/>
        <v>0</v>
      </c>
      <c r="Q31" s="62">
        <f t="shared" si="16"/>
        <v>0</v>
      </c>
      <c r="R31" s="62">
        <f t="shared" si="16"/>
        <v>0</v>
      </c>
      <c r="S31" s="62">
        <f t="shared" si="16"/>
        <v>0</v>
      </c>
      <c r="T31" s="63" t="s">
        <v>304</v>
      </c>
      <c r="U31" s="63" t="str" cm="1">
        <f t="array" ref="U31">IFERROR(IF(T31="NO",MODE(IF($F$7:$S$7="YES",IF(F31:S31&gt;0,F31:S31))),MODE(IF($F$7:$S$7="YES",F31:S31))),"")</f>
        <v/>
      </c>
      <c r="V31" s="63" t="s">
        <v>304</v>
      </c>
      <c r="W31" s="63" t="str" cm="1">
        <f t="array" ref="W31">IFERROR(IF(V31="NO",MEDIAN(IF($F$7:$S$7="YES",IF(F31:S31&gt;0,F31:S31))),MEDIAN(IF($F$7:$S$7="YES",F31:S31))),"")</f>
        <v/>
      </c>
      <c r="X31" s="63" t="str">
        <f>IF(U31="","Median","Mode")</f>
        <v>Median</v>
      </c>
      <c r="Y31" s="60"/>
      <c r="Z31" s="60"/>
      <c r="AA31" s="60"/>
      <c r="AB31" s="60"/>
      <c r="AC31" s="60"/>
      <c r="AD31" s="60"/>
      <c r="AE31" s="60"/>
      <c r="AF31" s="60"/>
      <c r="AG31" s="60"/>
      <c r="AH31" s="60"/>
      <c r="AI31" s="60"/>
      <c r="AJ31" s="60"/>
      <c r="AK31" s="60"/>
      <c r="AL31" s="60"/>
      <c r="AM31" s="60"/>
      <c r="AN31" s="60"/>
      <c r="AO31" s="60"/>
      <c r="AP31" s="60"/>
      <c r="AQ31" s="60"/>
      <c r="AR31" s="60"/>
    </row>
    <row r="32" spans="2:44" ht="15.75" hidden="1" customHeight="1" thickBot="1">
      <c r="B32" s="214">
        <f t="shared" ref="B32" si="17">B30+1</f>
        <v>12</v>
      </c>
      <c r="C32" s="216"/>
      <c r="D32" s="218"/>
      <c r="E32" s="56"/>
      <c r="F32" s="57">
        <v>0</v>
      </c>
      <c r="G32" s="57">
        <v>0</v>
      </c>
      <c r="H32" s="57">
        <v>0</v>
      </c>
      <c r="I32" s="57">
        <v>0</v>
      </c>
      <c r="J32" s="57">
        <v>0</v>
      </c>
      <c r="K32" s="57">
        <v>0</v>
      </c>
      <c r="L32" s="57">
        <v>0</v>
      </c>
      <c r="M32" s="57">
        <v>0</v>
      </c>
      <c r="N32" s="57">
        <v>0</v>
      </c>
      <c r="O32" s="57">
        <v>0</v>
      </c>
      <c r="P32" s="57">
        <v>0</v>
      </c>
      <c r="Q32" s="57">
        <v>0</v>
      </c>
      <c r="R32" s="57">
        <v>0</v>
      </c>
      <c r="S32" s="57">
        <v>0</v>
      </c>
      <c r="T32" s="58"/>
      <c r="U32" s="58"/>
      <c r="V32" s="58"/>
      <c r="W32" s="58"/>
      <c r="X32" s="59"/>
      <c r="Y32" s="60"/>
      <c r="Z32" s="60"/>
      <c r="AA32" s="60"/>
      <c r="AB32" s="60"/>
      <c r="AC32" s="60"/>
      <c r="AD32" s="60"/>
      <c r="AE32" s="60"/>
      <c r="AF32" s="60"/>
      <c r="AG32" s="60"/>
      <c r="AH32" s="60"/>
      <c r="AI32" s="60"/>
      <c r="AJ32" s="60"/>
      <c r="AK32" s="60"/>
      <c r="AL32" s="60"/>
      <c r="AM32" s="60"/>
      <c r="AN32" s="60"/>
      <c r="AO32" s="60"/>
      <c r="AP32" s="60"/>
      <c r="AQ32" s="60"/>
      <c r="AR32" s="60"/>
    </row>
    <row r="33" spans="2:44" hidden="1">
      <c r="B33" s="215"/>
      <c r="C33" s="217"/>
      <c r="D33" s="219"/>
      <c r="E33" s="61" t="s">
        <v>303</v>
      </c>
      <c r="F33" s="62">
        <f t="shared" ref="F33:S33" si="18">IF(ISBLANK(F32),"",IF(ISBLANK(F34),"",ROUND(F34-F32,10)))</f>
        <v>0</v>
      </c>
      <c r="G33" s="62">
        <f t="shared" si="18"/>
        <v>0</v>
      </c>
      <c r="H33" s="62">
        <f t="shared" si="18"/>
        <v>0</v>
      </c>
      <c r="I33" s="62">
        <f t="shared" si="18"/>
        <v>0</v>
      </c>
      <c r="J33" s="62">
        <f t="shared" si="18"/>
        <v>0</v>
      </c>
      <c r="K33" s="62">
        <f t="shared" si="18"/>
        <v>0</v>
      </c>
      <c r="L33" s="62">
        <f t="shared" si="18"/>
        <v>0</v>
      </c>
      <c r="M33" s="62">
        <f t="shared" si="18"/>
        <v>0</v>
      </c>
      <c r="N33" s="62">
        <f t="shared" si="18"/>
        <v>0</v>
      </c>
      <c r="O33" s="62">
        <f t="shared" si="18"/>
        <v>0</v>
      </c>
      <c r="P33" s="62">
        <f t="shared" si="18"/>
        <v>0</v>
      </c>
      <c r="Q33" s="62">
        <f t="shared" si="18"/>
        <v>0</v>
      </c>
      <c r="R33" s="62">
        <f t="shared" si="18"/>
        <v>0</v>
      </c>
      <c r="S33" s="62">
        <f t="shared" si="18"/>
        <v>0</v>
      </c>
      <c r="T33" s="63" t="s">
        <v>304</v>
      </c>
      <c r="U33" s="63" t="str" cm="1">
        <f t="array" ref="U33">IFERROR(IF(T33="NO",MODE(IF($F$7:$S$7="YES",IF(F33:S33&gt;0,F33:S33))),MODE(IF($F$7:$S$7="YES",F33:S33))),"")</f>
        <v/>
      </c>
      <c r="V33" s="63" t="s">
        <v>304</v>
      </c>
      <c r="W33" s="63" t="str" cm="1">
        <f t="array" ref="W33">IFERROR(IF(V33="NO",MEDIAN(IF($F$7:$S$7="YES",IF(F33:S33&gt;0,F33:S33))),MEDIAN(IF($F$7:$S$7="YES",F33:S33))),"")</f>
        <v/>
      </c>
      <c r="X33" s="63" t="str">
        <f>IF(U33="","Median","Mode")</f>
        <v>Median</v>
      </c>
      <c r="Y33" s="60"/>
      <c r="Z33" s="60"/>
      <c r="AA33" s="60"/>
      <c r="AB33" s="60"/>
      <c r="AC33" s="60"/>
      <c r="AD33" s="60"/>
      <c r="AE33" s="60"/>
      <c r="AF33" s="60"/>
      <c r="AG33" s="60"/>
      <c r="AH33" s="60"/>
      <c r="AI33" s="60"/>
      <c r="AJ33" s="60"/>
      <c r="AK33" s="60"/>
      <c r="AL33" s="60"/>
      <c r="AM33" s="60"/>
      <c r="AN33" s="60"/>
      <c r="AO33" s="60"/>
      <c r="AP33" s="60"/>
      <c r="AQ33" s="60"/>
      <c r="AR33" s="60"/>
    </row>
    <row r="34" spans="2:44" ht="15" hidden="1" customHeight="1" thickBot="1">
      <c r="B34" s="214">
        <f t="shared" ref="B34" si="19">B32+1</f>
        <v>13</v>
      </c>
      <c r="C34" s="216"/>
      <c r="D34" s="218"/>
      <c r="E34" s="56"/>
      <c r="F34" s="57">
        <v>0</v>
      </c>
      <c r="G34" s="57">
        <v>0</v>
      </c>
      <c r="H34" s="57">
        <v>0</v>
      </c>
      <c r="I34" s="57">
        <v>0</v>
      </c>
      <c r="J34" s="57">
        <v>0</v>
      </c>
      <c r="K34" s="57">
        <v>0</v>
      </c>
      <c r="L34" s="57">
        <v>0</v>
      </c>
      <c r="M34" s="57">
        <v>0</v>
      </c>
      <c r="N34" s="57">
        <v>0</v>
      </c>
      <c r="O34" s="57">
        <v>0</v>
      </c>
      <c r="P34" s="57">
        <v>0</v>
      </c>
      <c r="Q34" s="57">
        <v>0</v>
      </c>
      <c r="R34" s="57">
        <v>0</v>
      </c>
      <c r="S34" s="57">
        <v>0</v>
      </c>
      <c r="T34" s="58"/>
      <c r="U34" s="58"/>
      <c r="V34" s="58"/>
      <c r="W34" s="58"/>
      <c r="X34" s="59"/>
      <c r="Y34" s="60"/>
      <c r="Z34" s="60"/>
      <c r="AA34" s="60"/>
      <c r="AB34" s="60"/>
      <c r="AC34" s="60"/>
      <c r="AD34" s="60"/>
      <c r="AE34" s="60"/>
      <c r="AF34" s="60"/>
      <c r="AG34" s="60"/>
      <c r="AH34" s="60"/>
      <c r="AI34" s="60"/>
      <c r="AJ34" s="60"/>
      <c r="AK34" s="60"/>
      <c r="AL34" s="60"/>
      <c r="AM34" s="60"/>
      <c r="AN34" s="60"/>
      <c r="AO34" s="60"/>
      <c r="AP34" s="60"/>
      <c r="AQ34" s="60"/>
      <c r="AR34" s="60"/>
    </row>
    <row r="35" spans="2:44" hidden="1">
      <c r="B35" s="215"/>
      <c r="C35" s="217"/>
      <c r="D35" s="219"/>
      <c r="E35" s="61" t="s">
        <v>303</v>
      </c>
      <c r="F35" s="62">
        <f t="shared" ref="F35:S35" si="20">IF(ISBLANK(F34),"",IF(ISBLANK(F36),"",ROUND(F36-F34,10)))</f>
        <v>0</v>
      </c>
      <c r="G35" s="62">
        <f t="shared" si="20"/>
        <v>0</v>
      </c>
      <c r="H35" s="62">
        <f t="shared" si="20"/>
        <v>0</v>
      </c>
      <c r="I35" s="62">
        <f t="shared" si="20"/>
        <v>0</v>
      </c>
      <c r="J35" s="62">
        <f t="shared" si="20"/>
        <v>0</v>
      </c>
      <c r="K35" s="62">
        <f t="shared" si="20"/>
        <v>0</v>
      </c>
      <c r="L35" s="62">
        <f t="shared" si="20"/>
        <v>0</v>
      </c>
      <c r="M35" s="62">
        <f t="shared" si="20"/>
        <v>0</v>
      </c>
      <c r="N35" s="62">
        <f t="shared" si="20"/>
        <v>0</v>
      </c>
      <c r="O35" s="62">
        <f t="shared" si="20"/>
        <v>0</v>
      </c>
      <c r="P35" s="62">
        <f t="shared" si="20"/>
        <v>0</v>
      </c>
      <c r="Q35" s="62">
        <f t="shared" si="20"/>
        <v>0</v>
      </c>
      <c r="R35" s="62">
        <f t="shared" si="20"/>
        <v>0</v>
      </c>
      <c r="S35" s="62">
        <f t="shared" si="20"/>
        <v>0</v>
      </c>
      <c r="T35" s="63" t="s">
        <v>304</v>
      </c>
      <c r="U35" s="63" t="str" cm="1">
        <f t="array" ref="U35">IFERROR(IF(T35="NO",MODE(IF($F$7:$S$7="YES",IF(F35:S35&gt;0,F35:S35))),MODE(IF($F$7:$S$7="YES",F35:S35))),"")</f>
        <v/>
      </c>
      <c r="V35" s="63" t="s">
        <v>304</v>
      </c>
      <c r="W35" s="63" t="str" cm="1">
        <f t="array" ref="W35">IFERROR(IF(V35="NO",MEDIAN(IF($F$7:$S$7="YES",IF(F35:S35&gt;0,F35:S35))),MEDIAN(IF($F$7:$S$7="YES",F35:S35))),"")</f>
        <v/>
      </c>
      <c r="X35" s="63" t="str">
        <f>IF(U35="","Median","Mode")</f>
        <v>Median</v>
      </c>
      <c r="Y35" s="60"/>
      <c r="Z35" s="60"/>
      <c r="AA35" s="60"/>
      <c r="AB35" s="60"/>
      <c r="AC35" s="60"/>
      <c r="AD35" s="60"/>
      <c r="AE35" s="60"/>
      <c r="AF35" s="60"/>
      <c r="AG35" s="60"/>
      <c r="AH35" s="60"/>
      <c r="AI35" s="60"/>
      <c r="AJ35" s="60"/>
      <c r="AK35" s="60"/>
      <c r="AL35" s="60"/>
      <c r="AM35" s="60"/>
      <c r="AN35" s="60"/>
      <c r="AO35" s="60"/>
      <c r="AP35" s="60"/>
      <c r="AQ35" s="60"/>
      <c r="AR35" s="60"/>
    </row>
    <row r="36" spans="2:44" ht="15.75" hidden="1" customHeight="1" thickBot="1">
      <c r="B36" s="214">
        <f t="shared" ref="B36" si="21">B34+1</f>
        <v>14</v>
      </c>
      <c r="C36" s="216"/>
      <c r="D36" s="218"/>
      <c r="E36" s="56"/>
      <c r="F36" s="57">
        <v>0</v>
      </c>
      <c r="G36" s="57">
        <v>0</v>
      </c>
      <c r="H36" s="57">
        <v>0</v>
      </c>
      <c r="I36" s="57">
        <v>0</v>
      </c>
      <c r="J36" s="57">
        <v>0</v>
      </c>
      <c r="K36" s="57">
        <v>0</v>
      </c>
      <c r="L36" s="57">
        <v>0</v>
      </c>
      <c r="M36" s="57">
        <v>0</v>
      </c>
      <c r="N36" s="57">
        <v>0</v>
      </c>
      <c r="O36" s="57">
        <v>0</v>
      </c>
      <c r="P36" s="57">
        <v>0</v>
      </c>
      <c r="Q36" s="57">
        <v>0</v>
      </c>
      <c r="R36" s="57">
        <v>0</v>
      </c>
      <c r="S36" s="57">
        <v>0</v>
      </c>
      <c r="T36" s="58"/>
      <c r="U36" s="58"/>
      <c r="V36" s="58"/>
      <c r="W36" s="58"/>
      <c r="X36" s="59"/>
      <c r="Y36" s="60"/>
      <c r="Z36" s="60"/>
      <c r="AA36" s="60"/>
      <c r="AB36" s="60"/>
      <c r="AC36" s="60"/>
      <c r="AD36" s="60"/>
      <c r="AE36" s="60"/>
      <c r="AF36" s="60"/>
      <c r="AG36" s="60"/>
      <c r="AH36" s="60"/>
      <c r="AI36" s="60"/>
      <c r="AJ36" s="60"/>
      <c r="AK36" s="60"/>
      <c r="AL36" s="60"/>
      <c r="AM36" s="60"/>
      <c r="AN36" s="60"/>
      <c r="AO36" s="60"/>
      <c r="AP36" s="60"/>
      <c r="AQ36" s="60"/>
      <c r="AR36" s="60"/>
    </row>
    <row r="37" spans="2:44" hidden="1">
      <c r="B37" s="215"/>
      <c r="C37" s="217"/>
      <c r="D37" s="219"/>
      <c r="E37" s="61" t="s">
        <v>303</v>
      </c>
      <c r="F37" s="62">
        <f t="shared" ref="F37:S37" si="22">IF(ISBLANK(F36),"",IF(ISBLANK(F38),"",ROUND(F38-F36,10)))</f>
        <v>0</v>
      </c>
      <c r="G37" s="62">
        <f t="shared" si="22"/>
        <v>0</v>
      </c>
      <c r="H37" s="62">
        <f t="shared" si="22"/>
        <v>0</v>
      </c>
      <c r="I37" s="62">
        <f t="shared" si="22"/>
        <v>0</v>
      </c>
      <c r="J37" s="62">
        <f t="shared" si="22"/>
        <v>0</v>
      </c>
      <c r="K37" s="62">
        <f t="shared" si="22"/>
        <v>0</v>
      </c>
      <c r="L37" s="62">
        <f t="shared" si="22"/>
        <v>0</v>
      </c>
      <c r="M37" s="62">
        <f t="shared" si="22"/>
        <v>0</v>
      </c>
      <c r="N37" s="62">
        <f t="shared" si="22"/>
        <v>0</v>
      </c>
      <c r="O37" s="62">
        <f t="shared" si="22"/>
        <v>0</v>
      </c>
      <c r="P37" s="62">
        <f t="shared" si="22"/>
        <v>0</v>
      </c>
      <c r="Q37" s="62">
        <f t="shared" si="22"/>
        <v>0</v>
      </c>
      <c r="R37" s="62">
        <f t="shared" si="22"/>
        <v>0</v>
      </c>
      <c r="S37" s="62">
        <f t="shared" si="22"/>
        <v>0</v>
      </c>
      <c r="T37" s="63" t="s">
        <v>304</v>
      </c>
      <c r="U37" s="63" t="str" cm="1">
        <f t="array" ref="U37">IFERROR(IF(T37="NO",MODE(IF($F$7:$S$7="YES",IF(F37:S37&gt;0,F37:S37))),MODE(IF($F$7:$S$7="YES",F37:S37))),"")</f>
        <v/>
      </c>
      <c r="V37" s="63" t="s">
        <v>304</v>
      </c>
      <c r="W37" s="63" t="str" cm="1">
        <f t="array" ref="W37">IFERROR(IF(V37="NO",MEDIAN(IF($F$7:$S$7="YES",IF(F37:S37&gt;0,F37:S37))),MEDIAN(IF($F$7:$S$7="YES",F37:S37))),"")</f>
        <v/>
      </c>
      <c r="X37" s="63" t="str">
        <f>IF(U37="","Median","Mode")</f>
        <v>Median</v>
      </c>
      <c r="Y37" s="60"/>
      <c r="Z37" s="60"/>
      <c r="AA37" s="60"/>
      <c r="AB37" s="60"/>
      <c r="AC37" s="60"/>
      <c r="AD37" s="60"/>
      <c r="AE37" s="60"/>
      <c r="AF37" s="60"/>
      <c r="AG37" s="60"/>
      <c r="AH37" s="60"/>
      <c r="AI37" s="60"/>
      <c r="AJ37" s="60"/>
      <c r="AK37" s="60"/>
      <c r="AL37" s="60"/>
      <c r="AM37" s="60"/>
      <c r="AN37" s="60"/>
      <c r="AO37" s="60"/>
      <c r="AP37" s="60"/>
      <c r="AQ37" s="60"/>
      <c r="AR37" s="60"/>
    </row>
    <row r="38" spans="2:44" ht="15" hidden="1" customHeight="1" thickBot="1">
      <c r="B38" s="214">
        <f t="shared" ref="B38" si="23">B36+1</f>
        <v>15</v>
      </c>
      <c r="C38" s="216"/>
      <c r="D38" s="218"/>
      <c r="E38" s="56"/>
      <c r="F38" s="57">
        <v>0</v>
      </c>
      <c r="G38" s="57">
        <v>0</v>
      </c>
      <c r="H38" s="57">
        <v>0</v>
      </c>
      <c r="I38" s="57">
        <v>0</v>
      </c>
      <c r="J38" s="57">
        <v>0</v>
      </c>
      <c r="K38" s="57">
        <v>0</v>
      </c>
      <c r="L38" s="57">
        <v>0</v>
      </c>
      <c r="M38" s="57">
        <v>0</v>
      </c>
      <c r="N38" s="57">
        <v>0</v>
      </c>
      <c r="O38" s="57">
        <v>0</v>
      </c>
      <c r="P38" s="57">
        <v>0</v>
      </c>
      <c r="Q38" s="57">
        <v>0</v>
      </c>
      <c r="R38" s="57">
        <v>0</v>
      </c>
      <c r="S38" s="57">
        <v>0</v>
      </c>
      <c r="T38" s="58"/>
      <c r="U38" s="58"/>
      <c r="V38" s="58"/>
      <c r="W38" s="58"/>
      <c r="X38" s="59"/>
      <c r="Y38" s="60"/>
      <c r="Z38" s="60"/>
      <c r="AA38" s="60"/>
      <c r="AB38" s="60"/>
      <c r="AC38" s="60"/>
      <c r="AD38" s="60"/>
      <c r="AE38" s="60"/>
      <c r="AF38" s="60"/>
      <c r="AG38" s="60"/>
      <c r="AH38" s="60"/>
      <c r="AI38" s="60"/>
      <c r="AJ38" s="60"/>
      <c r="AK38" s="60"/>
      <c r="AL38" s="60"/>
      <c r="AM38" s="60"/>
      <c r="AN38" s="60"/>
      <c r="AO38" s="60"/>
      <c r="AP38" s="60"/>
      <c r="AQ38" s="60"/>
      <c r="AR38" s="60"/>
    </row>
    <row r="39" spans="2:44" hidden="1">
      <c r="B39" s="215"/>
      <c r="C39" s="217"/>
      <c r="D39" s="219"/>
      <c r="E39" s="61" t="s">
        <v>303</v>
      </c>
      <c r="F39" s="62">
        <f t="shared" ref="F39:S39" si="24">IF(ISBLANK(F38),"",IF(ISBLANK(F40),"",ROUND(F40-F38,10)))</f>
        <v>0</v>
      </c>
      <c r="G39" s="62">
        <f t="shared" si="24"/>
        <v>0</v>
      </c>
      <c r="H39" s="62">
        <f t="shared" si="24"/>
        <v>0</v>
      </c>
      <c r="I39" s="62">
        <f t="shared" si="24"/>
        <v>0</v>
      </c>
      <c r="J39" s="62">
        <f t="shared" si="24"/>
        <v>0</v>
      </c>
      <c r="K39" s="62">
        <f t="shared" si="24"/>
        <v>0</v>
      </c>
      <c r="L39" s="62">
        <f t="shared" si="24"/>
        <v>0</v>
      </c>
      <c r="M39" s="62">
        <f t="shared" si="24"/>
        <v>0</v>
      </c>
      <c r="N39" s="62">
        <f t="shared" si="24"/>
        <v>0</v>
      </c>
      <c r="O39" s="62">
        <f t="shared" si="24"/>
        <v>0</v>
      </c>
      <c r="P39" s="62">
        <f t="shared" si="24"/>
        <v>0</v>
      </c>
      <c r="Q39" s="62">
        <f t="shared" si="24"/>
        <v>0</v>
      </c>
      <c r="R39" s="62">
        <f t="shared" si="24"/>
        <v>0</v>
      </c>
      <c r="S39" s="62">
        <f t="shared" si="24"/>
        <v>0</v>
      </c>
      <c r="T39" s="63" t="s">
        <v>304</v>
      </c>
      <c r="U39" s="63" t="str" cm="1">
        <f t="array" ref="U39">IFERROR(IF(T39="NO",MODE(IF($F$7:$S$7="YES",IF(F39:S39&gt;0,F39:S39))),MODE(IF($F$7:$S$7="YES",F39:S39))),"")</f>
        <v/>
      </c>
      <c r="V39" s="63" t="s">
        <v>304</v>
      </c>
      <c r="W39" s="63" t="str" cm="1">
        <f t="array" ref="W39">IFERROR(IF(V39="NO",MEDIAN(IF($F$7:$S$7="YES",IF(F39:S39&gt;0,F39:S39))),MEDIAN(IF($F$7:$S$7="YES",F39:S39))),"")</f>
        <v/>
      </c>
      <c r="X39" s="63" t="str">
        <f t="shared" ref="X39" si="25">IF(U39="","Median","Mode")</f>
        <v>Median</v>
      </c>
      <c r="Y39" s="60"/>
      <c r="Z39" s="60"/>
      <c r="AA39" s="60"/>
      <c r="AB39" s="60"/>
      <c r="AC39" s="60"/>
      <c r="AD39" s="60"/>
      <c r="AE39" s="60"/>
      <c r="AF39" s="60"/>
      <c r="AG39" s="60"/>
      <c r="AH39" s="60"/>
      <c r="AI39" s="60"/>
      <c r="AJ39" s="60"/>
      <c r="AK39" s="60"/>
      <c r="AL39" s="60"/>
      <c r="AM39" s="60"/>
      <c r="AN39" s="60"/>
      <c r="AO39" s="60"/>
      <c r="AP39" s="60"/>
      <c r="AQ39" s="60"/>
      <c r="AR39" s="60"/>
    </row>
    <row r="40" spans="2:44" ht="15" hidden="1" customHeight="1" thickBot="1">
      <c r="B40" s="214">
        <f t="shared" ref="B40" si="26">B38+1</f>
        <v>16</v>
      </c>
      <c r="C40" s="216"/>
      <c r="D40" s="218"/>
      <c r="E40" s="56"/>
      <c r="F40" s="57">
        <v>0</v>
      </c>
      <c r="G40" s="57">
        <v>0</v>
      </c>
      <c r="H40" s="57">
        <v>0</v>
      </c>
      <c r="I40" s="57">
        <v>0</v>
      </c>
      <c r="J40" s="57">
        <v>0</v>
      </c>
      <c r="K40" s="57">
        <v>0</v>
      </c>
      <c r="L40" s="57">
        <v>0</v>
      </c>
      <c r="M40" s="57">
        <v>0</v>
      </c>
      <c r="N40" s="57">
        <v>0</v>
      </c>
      <c r="O40" s="57">
        <v>0</v>
      </c>
      <c r="P40" s="57">
        <v>0</v>
      </c>
      <c r="Q40" s="57">
        <v>0</v>
      </c>
      <c r="R40" s="57">
        <v>0</v>
      </c>
      <c r="S40" s="57">
        <v>0</v>
      </c>
      <c r="T40" s="58"/>
      <c r="U40" s="58"/>
      <c r="V40" s="58"/>
      <c r="W40" s="58"/>
      <c r="X40" s="59"/>
      <c r="Y40" s="60"/>
      <c r="Z40" s="60"/>
      <c r="AA40" s="60"/>
      <c r="AB40" s="60"/>
      <c r="AC40" s="60"/>
      <c r="AD40" s="60"/>
      <c r="AE40" s="60"/>
      <c r="AF40" s="60"/>
      <c r="AG40" s="60"/>
      <c r="AH40" s="60"/>
      <c r="AI40" s="60"/>
      <c r="AJ40" s="60"/>
      <c r="AK40" s="60"/>
      <c r="AL40" s="60"/>
      <c r="AM40" s="60"/>
      <c r="AN40" s="60"/>
      <c r="AO40" s="60"/>
      <c r="AP40" s="60"/>
      <c r="AQ40" s="60"/>
      <c r="AR40" s="60"/>
    </row>
    <row r="41" spans="2:44" hidden="1">
      <c r="B41" s="215"/>
      <c r="C41" s="217"/>
      <c r="D41" s="219"/>
      <c r="E41" s="61" t="s">
        <v>303</v>
      </c>
      <c r="F41" s="62">
        <f t="shared" ref="F41:S41" si="27">IF(ISBLANK(F40),"",IF(ISBLANK(F42),"",ROUND(F42-F40,10)))</f>
        <v>0</v>
      </c>
      <c r="G41" s="62">
        <f t="shared" si="27"/>
        <v>0</v>
      </c>
      <c r="H41" s="62">
        <f t="shared" si="27"/>
        <v>0</v>
      </c>
      <c r="I41" s="62">
        <f t="shared" si="27"/>
        <v>0</v>
      </c>
      <c r="J41" s="62">
        <f t="shared" si="27"/>
        <v>0</v>
      </c>
      <c r="K41" s="62">
        <f t="shared" si="27"/>
        <v>0</v>
      </c>
      <c r="L41" s="62">
        <f t="shared" si="27"/>
        <v>0</v>
      </c>
      <c r="M41" s="62">
        <f t="shared" si="27"/>
        <v>0</v>
      </c>
      <c r="N41" s="62">
        <f t="shared" si="27"/>
        <v>0</v>
      </c>
      <c r="O41" s="62">
        <f t="shared" si="27"/>
        <v>0</v>
      </c>
      <c r="P41" s="62">
        <f t="shared" si="27"/>
        <v>0</v>
      </c>
      <c r="Q41" s="62">
        <f t="shared" si="27"/>
        <v>0</v>
      </c>
      <c r="R41" s="62">
        <f t="shared" si="27"/>
        <v>0</v>
      </c>
      <c r="S41" s="62">
        <f t="shared" si="27"/>
        <v>0</v>
      </c>
      <c r="T41" s="63" t="s">
        <v>304</v>
      </c>
      <c r="U41" s="63" t="str" cm="1">
        <f t="array" ref="U41">IFERROR(IF(T41="NO",MODE(IF($F$7:$S$7="YES",IF(F41:S41&gt;0,F41:S41))),MODE(IF($F$7:$S$7="YES",F41:S41))),"")</f>
        <v/>
      </c>
      <c r="V41" s="63" t="s">
        <v>304</v>
      </c>
      <c r="W41" s="63" t="str" cm="1">
        <f t="array" ref="W41">IFERROR(IF(V41="NO",MEDIAN(IF($F$7:$S$7="YES",IF(F41:S41&gt;0,F41:S41))),MEDIAN(IF($F$7:$S$7="YES",F41:S41))),"")</f>
        <v/>
      </c>
      <c r="X41" s="63" t="str">
        <f t="shared" ref="X41" si="28">IF(U41="","Median","Mode")</f>
        <v>Median</v>
      </c>
      <c r="Y41" s="60"/>
      <c r="Z41" s="60"/>
      <c r="AA41" s="60"/>
      <c r="AB41" s="60"/>
      <c r="AC41" s="60"/>
      <c r="AD41" s="60"/>
      <c r="AE41" s="60"/>
      <c r="AF41" s="60"/>
      <c r="AG41" s="60"/>
      <c r="AH41" s="60"/>
      <c r="AI41" s="60"/>
      <c r="AJ41" s="60"/>
      <c r="AK41" s="60"/>
      <c r="AL41" s="60"/>
      <c r="AM41" s="60"/>
      <c r="AN41" s="60"/>
      <c r="AO41" s="60"/>
      <c r="AP41" s="60"/>
      <c r="AQ41" s="60"/>
      <c r="AR41" s="60"/>
    </row>
    <row r="42" spans="2:44" ht="15" hidden="1" customHeight="1" thickBot="1">
      <c r="B42" s="214">
        <f t="shared" ref="B42" si="29">B40+1</f>
        <v>17</v>
      </c>
      <c r="C42" s="216"/>
      <c r="D42" s="218"/>
      <c r="E42" s="56"/>
      <c r="F42" s="57">
        <v>0</v>
      </c>
      <c r="G42" s="57">
        <v>0</v>
      </c>
      <c r="H42" s="57">
        <v>0</v>
      </c>
      <c r="I42" s="57">
        <v>0</v>
      </c>
      <c r="J42" s="57">
        <v>0</v>
      </c>
      <c r="K42" s="57">
        <v>0</v>
      </c>
      <c r="L42" s="57">
        <v>0</v>
      </c>
      <c r="M42" s="57">
        <v>0</v>
      </c>
      <c r="N42" s="57">
        <v>0</v>
      </c>
      <c r="O42" s="57">
        <v>0</v>
      </c>
      <c r="P42" s="57">
        <v>0</v>
      </c>
      <c r="Q42" s="57">
        <v>0</v>
      </c>
      <c r="R42" s="57">
        <v>0</v>
      </c>
      <c r="S42" s="57">
        <v>0</v>
      </c>
      <c r="T42" s="58"/>
      <c r="U42" s="58"/>
      <c r="V42" s="58"/>
      <c r="W42" s="58"/>
      <c r="X42" s="59"/>
      <c r="Y42" s="60"/>
      <c r="Z42" s="60"/>
      <c r="AA42" s="60"/>
      <c r="AB42" s="60"/>
      <c r="AC42" s="60"/>
      <c r="AD42" s="60"/>
      <c r="AE42" s="60"/>
      <c r="AF42" s="60"/>
      <c r="AG42" s="60"/>
      <c r="AH42" s="60"/>
      <c r="AI42" s="60"/>
      <c r="AJ42" s="60"/>
      <c r="AK42" s="60"/>
      <c r="AL42" s="60"/>
      <c r="AM42" s="60"/>
      <c r="AN42" s="60"/>
      <c r="AO42" s="60"/>
      <c r="AP42" s="60"/>
      <c r="AQ42" s="60"/>
      <c r="AR42" s="60"/>
    </row>
    <row r="43" spans="2:44" hidden="1">
      <c r="B43" s="215"/>
      <c r="C43" s="217"/>
      <c r="D43" s="219"/>
      <c r="E43" s="61" t="s">
        <v>303</v>
      </c>
      <c r="F43" s="62">
        <f t="shared" ref="F43:S43" si="30">IF(ISBLANK(F42),"",IF(ISBLANK(F44),"",ROUND(F44-F42,10)))</f>
        <v>0</v>
      </c>
      <c r="G43" s="62">
        <f t="shared" si="30"/>
        <v>0</v>
      </c>
      <c r="H43" s="62">
        <f t="shared" si="30"/>
        <v>0</v>
      </c>
      <c r="I43" s="62">
        <f t="shared" si="30"/>
        <v>0</v>
      </c>
      <c r="J43" s="62">
        <f t="shared" si="30"/>
        <v>0</v>
      </c>
      <c r="K43" s="62">
        <f t="shared" si="30"/>
        <v>0</v>
      </c>
      <c r="L43" s="62">
        <f t="shared" si="30"/>
        <v>0</v>
      </c>
      <c r="M43" s="62">
        <f t="shared" si="30"/>
        <v>0</v>
      </c>
      <c r="N43" s="62">
        <f t="shared" si="30"/>
        <v>0</v>
      </c>
      <c r="O43" s="62">
        <f t="shared" si="30"/>
        <v>0</v>
      </c>
      <c r="P43" s="62">
        <f t="shared" si="30"/>
        <v>0</v>
      </c>
      <c r="Q43" s="62">
        <f t="shared" si="30"/>
        <v>0</v>
      </c>
      <c r="R43" s="62">
        <f t="shared" si="30"/>
        <v>0</v>
      </c>
      <c r="S43" s="62">
        <f t="shared" si="30"/>
        <v>0</v>
      </c>
      <c r="T43" s="63" t="s">
        <v>304</v>
      </c>
      <c r="U43" s="63" t="str" cm="1">
        <f t="array" ref="U43">IFERROR(IF(T43="NO",MODE(IF($F$7:$S$7="YES",IF(F43:S43&gt;0,F43:S43))),MODE(IF($F$7:$S$7="YES",F43:S43))),"")</f>
        <v/>
      </c>
      <c r="V43" s="63" t="s">
        <v>304</v>
      </c>
      <c r="W43" s="63" t="str" cm="1">
        <f t="array" ref="W43">IFERROR(IF(V43="NO",MEDIAN(IF($F$7:$S$7="YES",IF(F43:S43&gt;0,F43:S43))),MEDIAN(IF($F$7:$S$7="YES",F43:S43))),"")</f>
        <v/>
      </c>
      <c r="X43" s="63" t="str">
        <f t="shared" ref="X43" si="31">IF(U43="","Median","Mode")</f>
        <v>Median</v>
      </c>
      <c r="Y43" s="60"/>
      <c r="Z43" s="60"/>
      <c r="AA43" s="60"/>
      <c r="AB43" s="60"/>
      <c r="AC43" s="60"/>
      <c r="AD43" s="60"/>
      <c r="AE43" s="60"/>
      <c r="AF43" s="60"/>
      <c r="AG43" s="60"/>
      <c r="AH43" s="60"/>
      <c r="AI43" s="60"/>
      <c r="AJ43" s="60"/>
      <c r="AK43" s="60"/>
      <c r="AL43" s="60"/>
      <c r="AM43" s="60"/>
      <c r="AN43" s="60"/>
      <c r="AO43" s="60"/>
      <c r="AP43" s="60"/>
      <c r="AQ43" s="60"/>
      <c r="AR43" s="60"/>
    </row>
    <row r="44" spans="2:44" ht="15" hidden="1" customHeight="1" thickBot="1">
      <c r="B44" s="214">
        <f t="shared" ref="B44" si="32">B42+1</f>
        <v>18</v>
      </c>
      <c r="C44" s="216"/>
      <c r="D44" s="218"/>
      <c r="E44" s="56"/>
      <c r="F44" s="57">
        <v>0</v>
      </c>
      <c r="G44" s="57">
        <v>0</v>
      </c>
      <c r="H44" s="57">
        <v>0</v>
      </c>
      <c r="I44" s="57">
        <v>0</v>
      </c>
      <c r="J44" s="57">
        <v>0</v>
      </c>
      <c r="K44" s="57">
        <v>0</v>
      </c>
      <c r="L44" s="57">
        <v>0</v>
      </c>
      <c r="M44" s="57">
        <v>0</v>
      </c>
      <c r="N44" s="57">
        <v>0</v>
      </c>
      <c r="O44" s="57">
        <v>0</v>
      </c>
      <c r="P44" s="57">
        <v>0</v>
      </c>
      <c r="Q44" s="57">
        <v>0</v>
      </c>
      <c r="R44" s="57">
        <v>0</v>
      </c>
      <c r="S44" s="57">
        <v>0</v>
      </c>
      <c r="T44" s="58"/>
      <c r="U44" s="58"/>
      <c r="V44" s="58"/>
      <c r="W44" s="58"/>
      <c r="X44" s="59"/>
      <c r="Y44" s="60"/>
      <c r="Z44" s="60"/>
      <c r="AA44" s="60"/>
      <c r="AB44" s="60"/>
      <c r="AC44" s="60"/>
      <c r="AD44" s="60"/>
      <c r="AE44" s="60"/>
      <c r="AF44" s="60"/>
      <c r="AG44" s="60"/>
      <c r="AH44" s="60"/>
      <c r="AI44" s="60"/>
      <c r="AJ44" s="60"/>
      <c r="AK44" s="60"/>
      <c r="AL44" s="60"/>
      <c r="AM44" s="60"/>
      <c r="AN44" s="60"/>
      <c r="AO44" s="60"/>
      <c r="AP44" s="60"/>
      <c r="AQ44" s="60"/>
      <c r="AR44" s="60"/>
    </row>
    <row r="45" spans="2:44" hidden="1">
      <c r="B45" s="215"/>
      <c r="C45" s="217"/>
      <c r="D45" s="219"/>
      <c r="E45" s="61" t="s">
        <v>303</v>
      </c>
      <c r="F45" s="62">
        <f t="shared" ref="F45:S45" si="33">IF(ISBLANK(F44),"",IF(ISBLANK(F46),"",ROUND(F46-F44,10)))</f>
        <v>0</v>
      </c>
      <c r="G45" s="62">
        <f t="shared" si="33"/>
        <v>0</v>
      </c>
      <c r="H45" s="62">
        <f t="shared" si="33"/>
        <v>0</v>
      </c>
      <c r="I45" s="62">
        <f t="shared" si="33"/>
        <v>0</v>
      </c>
      <c r="J45" s="62">
        <f t="shared" si="33"/>
        <v>0</v>
      </c>
      <c r="K45" s="62">
        <f t="shared" si="33"/>
        <v>0</v>
      </c>
      <c r="L45" s="62">
        <f t="shared" si="33"/>
        <v>0</v>
      </c>
      <c r="M45" s="62">
        <f t="shared" si="33"/>
        <v>0</v>
      </c>
      <c r="N45" s="62">
        <f t="shared" si="33"/>
        <v>0</v>
      </c>
      <c r="O45" s="62">
        <f t="shared" si="33"/>
        <v>0</v>
      </c>
      <c r="P45" s="62">
        <f t="shared" si="33"/>
        <v>0</v>
      </c>
      <c r="Q45" s="62">
        <f t="shared" si="33"/>
        <v>0</v>
      </c>
      <c r="R45" s="62">
        <f t="shared" si="33"/>
        <v>0</v>
      </c>
      <c r="S45" s="62">
        <f t="shared" si="33"/>
        <v>0</v>
      </c>
      <c r="T45" s="63" t="s">
        <v>304</v>
      </c>
      <c r="U45" s="63" t="str" cm="1">
        <f t="array" ref="U45">IFERROR(IF(T45="NO",MODE(IF($F$7:$S$7="YES",IF(F45:S45&gt;0,F45:S45))),MODE(IF($F$7:$S$7="YES",F45:S45))),"")</f>
        <v/>
      </c>
      <c r="V45" s="63" t="s">
        <v>304</v>
      </c>
      <c r="W45" s="63" t="str" cm="1">
        <f t="array" ref="W45">IFERROR(IF(V45="NO",MEDIAN(IF($F$7:$S$7="YES",IF(F45:S45&gt;0,F45:S45))),MEDIAN(IF($F$7:$S$7="YES",F45:S45))),"")</f>
        <v/>
      </c>
      <c r="X45" s="63" t="str">
        <f t="shared" ref="X45" si="34">IF(U45="","Median","Mode")</f>
        <v>Median</v>
      </c>
      <c r="Y45" s="60"/>
      <c r="Z45" s="60"/>
      <c r="AA45" s="60"/>
      <c r="AB45" s="60"/>
      <c r="AC45" s="60"/>
      <c r="AD45" s="60"/>
      <c r="AE45" s="60"/>
      <c r="AF45" s="60"/>
      <c r="AG45" s="60"/>
      <c r="AH45" s="60"/>
      <c r="AI45" s="60"/>
      <c r="AJ45" s="60"/>
      <c r="AK45" s="60"/>
      <c r="AL45" s="60"/>
      <c r="AM45" s="60"/>
      <c r="AN45" s="60"/>
      <c r="AO45" s="60"/>
      <c r="AP45" s="60"/>
      <c r="AQ45" s="60"/>
      <c r="AR45" s="60"/>
    </row>
    <row r="46" spans="2:44" ht="15" hidden="1" customHeight="1" thickBot="1">
      <c r="B46" s="214">
        <f t="shared" ref="B46" si="35">B44+1</f>
        <v>19</v>
      </c>
      <c r="C46" s="216"/>
      <c r="D46" s="218"/>
      <c r="E46" s="56"/>
      <c r="F46" s="57">
        <v>0</v>
      </c>
      <c r="G46" s="57">
        <v>0</v>
      </c>
      <c r="H46" s="57">
        <v>0</v>
      </c>
      <c r="I46" s="57">
        <v>0</v>
      </c>
      <c r="J46" s="57">
        <v>0</v>
      </c>
      <c r="K46" s="57">
        <v>0</v>
      </c>
      <c r="L46" s="57">
        <v>0</v>
      </c>
      <c r="M46" s="57">
        <v>0</v>
      </c>
      <c r="N46" s="57">
        <v>0</v>
      </c>
      <c r="O46" s="57">
        <v>0</v>
      </c>
      <c r="P46" s="57">
        <v>0</v>
      </c>
      <c r="Q46" s="57">
        <v>0</v>
      </c>
      <c r="R46" s="57">
        <v>0</v>
      </c>
      <c r="S46" s="57">
        <v>0</v>
      </c>
      <c r="T46" s="58"/>
      <c r="U46" s="58"/>
      <c r="V46" s="58"/>
      <c r="W46" s="58"/>
      <c r="X46" s="59"/>
      <c r="Y46" s="60"/>
      <c r="Z46" s="60"/>
      <c r="AA46" s="60"/>
      <c r="AB46" s="60"/>
      <c r="AC46" s="60"/>
      <c r="AD46" s="60"/>
      <c r="AE46" s="60"/>
      <c r="AF46" s="60"/>
      <c r="AG46" s="60"/>
      <c r="AH46" s="60"/>
      <c r="AI46" s="60"/>
      <c r="AJ46" s="60"/>
      <c r="AK46" s="60"/>
      <c r="AL46" s="60"/>
      <c r="AM46" s="60"/>
      <c r="AN46" s="60"/>
      <c r="AO46" s="60"/>
      <c r="AP46" s="60"/>
      <c r="AQ46" s="60"/>
      <c r="AR46" s="60"/>
    </row>
    <row r="47" spans="2:44" hidden="1">
      <c r="B47" s="215"/>
      <c r="C47" s="217"/>
      <c r="D47" s="219"/>
      <c r="E47" s="61" t="s">
        <v>303</v>
      </c>
      <c r="F47" s="62">
        <f t="shared" ref="F47:S47" si="36">IF(ISBLANK(F46),"",IF(ISBLANK(F48),"",ROUND(F48-F46,10)))</f>
        <v>0</v>
      </c>
      <c r="G47" s="62">
        <f t="shared" si="36"/>
        <v>0</v>
      </c>
      <c r="H47" s="62">
        <f t="shared" si="36"/>
        <v>0</v>
      </c>
      <c r="I47" s="62">
        <f t="shared" si="36"/>
        <v>0</v>
      </c>
      <c r="J47" s="62">
        <f t="shared" si="36"/>
        <v>0</v>
      </c>
      <c r="K47" s="62">
        <f t="shared" si="36"/>
        <v>0</v>
      </c>
      <c r="L47" s="62">
        <f t="shared" si="36"/>
        <v>0</v>
      </c>
      <c r="M47" s="62">
        <f t="shared" si="36"/>
        <v>0</v>
      </c>
      <c r="N47" s="62">
        <f t="shared" si="36"/>
        <v>0</v>
      </c>
      <c r="O47" s="62">
        <f t="shared" si="36"/>
        <v>0</v>
      </c>
      <c r="P47" s="62">
        <f t="shared" si="36"/>
        <v>0</v>
      </c>
      <c r="Q47" s="62">
        <f t="shared" si="36"/>
        <v>0</v>
      </c>
      <c r="R47" s="62">
        <f t="shared" si="36"/>
        <v>0</v>
      </c>
      <c r="S47" s="62">
        <f t="shared" si="36"/>
        <v>0</v>
      </c>
      <c r="T47" s="63" t="s">
        <v>304</v>
      </c>
      <c r="U47" s="63" t="str" cm="1">
        <f t="array" ref="U47">IFERROR(IF(T47="NO",MODE(IF($F$7:$S$7="YES",IF(F47:S47&gt;0,F47:S47))),MODE(IF($F$7:$S$7="YES",F47:S47))),"")</f>
        <v/>
      </c>
      <c r="V47" s="63" t="s">
        <v>304</v>
      </c>
      <c r="W47" s="63" t="str" cm="1">
        <f t="array" ref="W47">IFERROR(IF(V47="NO",MEDIAN(IF($F$7:$S$7="YES",IF(F47:S47&gt;0,F47:S47))),MEDIAN(IF($F$7:$S$7="YES",F47:S47))),"")</f>
        <v/>
      </c>
      <c r="X47" s="63" t="str">
        <f t="shared" ref="X47" si="37">IF(U47="","Median","Mode")</f>
        <v>Median</v>
      </c>
      <c r="Y47" s="60"/>
      <c r="Z47" s="60"/>
      <c r="AA47" s="60"/>
      <c r="AB47" s="60"/>
      <c r="AC47" s="60"/>
      <c r="AD47" s="60"/>
      <c r="AE47" s="60"/>
      <c r="AF47" s="60"/>
      <c r="AG47" s="60"/>
      <c r="AH47" s="60"/>
      <c r="AI47" s="60"/>
      <c r="AJ47" s="60"/>
      <c r="AK47" s="60"/>
      <c r="AL47" s="60"/>
      <c r="AM47" s="60"/>
      <c r="AN47" s="60"/>
      <c r="AO47" s="60"/>
      <c r="AP47" s="60"/>
      <c r="AQ47" s="60"/>
      <c r="AR47" s="60"/>
    </row>
    <row r="48" spans="2:44" ht="15" hidden="1" customHeight="1" thickBot="1">
      <c r="B48" s="214">
        <f t="shared" ref="B48" si="38">B46+1</f>
        <v>20</v>
      </c>
      <c r="C48" s="216"/>
      <c r="D48" s="218"/>
      <c r="E48" s="56"/>
      <c r="F48" s="57">
        <v>0</v>
      </c>
      <c r="G48" s="57">
        <v>0</v>
      </c>
      <c r="H48" s="57">
        <v>0</v>
      </c>
      <c r="I48" s="57">
        <v>0</v>
      </c>
      <c r="J48" s="57">
        <v>0</v>
      </c>
      <c r="K48" s="57">
        <v>0</v>
      </c>
      <c r="L48" s="57">
        <v>0</v>
      </c>
      <c r="M48" s="57">
        <v>0</v>
      </c>
      <c r="N48" s="57">
        <v>0</v>
      </c>
      <c r="O48" s="57">
        <v>0</v>
      </c>
      <c r="P48" s="57">
        <v>0</v>
      </c>
      <c r="Q48" s="57">
        <v>0</v>
      </c>
      <c r="R48" s="57">
        <v>0</v>
      </c>
      <c r="S48" s="57">
        <v>0</v>
      </c>
      <c r="T48" s="58"/>
      <c r="U48" s="58"/>
      <c r="V48" s="58"/>
      <c r="W48" s="58"/>
      <c r="X48" s="59"/>
      <c r="Y48" s="60"/>
      <c r="Z48" s="60"/>
      <c r="AA48" s="60"/>
      <c r="AB48" s="60"/>
      <c r="AC48" s="60"/>
      <c r="AD48" s="60"/>
      <c r="AE48" s="60"/>
      <c r="AF48" s="60"/>
      <c r="AG48" s="60"/>
      <c r="AH48" s="60"/>
      <c r="AI48" s="60"/>
      <c r="AJ48" s="60"/>
      <c r="AK48" s="60"/>
      <c r="AL48" s="60"/>
      <c r="AM48" s="60"/>
      <c r="AN48" s="60"/>
      <c r="AO48" s="60"/>
      <c r="AP48" s="60"/>
      <c r="AQ48" s="60"/>
      <c r="AR48" s="60"/>
    </row>
    <row r="49" spans="2:44" hidden="1">
      <c r="B49" s="215"/>
      <c r="C49" s="217"/>
      <c r="D49" s="219"/>
      <c r="E49" s="61" t="s">
        <v>303</v>
      </c>
      <c r="F49" s="62">
        <f t="shared" ref="F49:S49" si="39">IF(ISBLANK(F48),"",IF(ISBLANK(F50),"",ROUND(F50-F48,10)))</f>
        <v>0</v>
      </c>
      <c r="G49" s="62">
        <f t="shared" si="39"/>
        <v>0</v>
      </c>
      <c r="H49" s="62">
        <f t="shared" si="39"/>
        <v>0</v>
      </c>
      <c r="I49" s="62">
        <f t="shared" si="39"/>
        <v>0</v>
      </c>
      <c r="J49" s="62">
        <f t="shared" si="39"/>
        <v>0</v>
      </c>
      <c r="K49" s="62">
        <f t="shared" si="39"/>
        <v>0</v>
      </c>
      <c r="L49" s="62">
        <f t="shared" si="39"/>
        <v>0</v>
      </c>
      <c r="M49" s="62">
        <f t="shared" si="39"/>
        <v>0</v>
      </c>
      <c r="N49" s="62">
        <f t="shared" si="39"/>
        <v>0</v>
      </c>
      <c r="O49" s="62">
        <f t="shared" si="39"/>
        <v>0</v>
      </c>
      <c r="P49" s="62">
        <f t="shared" si="39"/>
        <v>0</v>
      </c>
      <c r="Q49" s="62">
        <f t="shared" si="39"/>
        <v>0</v>
      </c>
      <c r="R49" s="62">
        <f t="shared" si="39"/>
        <v>0</v>
      </c>
      <c r="S49" s="62">
        <f t="shared" si="39"/>
        <v>0</v>
      </c>
      <c r="T49" s="63" t="s">
        <v>304</v>
      </c>
      <c r="U49" s="63" t="str" cm="1">
        <f t="array" ref="U49">IFERROR(IF(T49="NO",MODE(IF($F$7:$S$7="YES",IF(F49:S49&gt;0,F49:S49))),MODE(IF($F$7:$S$7="YES",F49:S49))),"")</f>
        <v/>
      </c>
      <c r="V49" s="63" t="s">
        <v>304</v>
      </c>
      <c r="W49" s="63" t="str" cm="1">
        <f t="array" ref="W49">IFERROR(IF(V49="NO",MEDIAN(IF($F$7:$S$7="YES",IF(F49:S49&gt;0,F49:S49))),MEDIAN(IF($F$7:$S$7="YES",F49:S49))),"")</f>
        <v/>
      </c>
      <c r="X49" s="63" t="str">
        <f t="shared" ref="X49" si="40">IF(U49="","Median","Mode")</f>
        <v>Median</v>
      </c>
      <c r="Y49" s="60"/>
      <c r="Z49" s="60"/>
      <c r="AA49" s="60"/>
      <c r="AB49" s="60"/>
      <c r="AC49" s="60"/>
      <c r="AD49" s="60"/>
      <c r="AE49" s="60"/>
      <c r="AF49" s="60"/>
      <c r="AG49" s="60"/>
      <c r="AH49" s="60"/>
      <c r="AI49" s="60"/>
      <c r="AJ49" s="60"/>
      <c r="AK49" s="60"/>
      <c r="AL49" s="60"/>
      <c r="AM49" s="60"/>
      <c r="AN49" s="60"/>
      <c r="AO49" s="60"/>
      <c r="AP49" s="60"/>
      <c r="AQ49" s="60"/>
      <c r="AR49" s="60"/>
    </row>
    <row r="50" spans="2:44" ht="15" hidden="1" customHeight="1" thickBot="1">
      <c r="B50" s="214">
        <f t="shared" ref="B50" si="41">B48+1</f>
        <v>21</v>
      </c>
      <c r="C50" s="216"/>
      <c r="D50" s="218"/>
      <c r="E50" s="56"/>
      <c r="F50" s="57">
        <v>0</v>
      </c>
      <c r="G50" s="57">
        <v>0</v>
      </c>
      <c r="H50" s="57">
        <v>0</v>
      </c>
      <c r="I50" s="57">
        <v>0</v>
      </c>
      <c r="J50" s="57">
        <v>0</v>
      </c>
      <c r="K50" s="57">
        <v>0</v>
      </c>
      <c r="L50" s="57">
        <v>0</v>
      </c>
      <c r="M50" s="57">
        <v>0</v>
      </c>
      <c r="N50" s="57">
        <v>0</v>
      </c>
      <c r="O50" s="57">
        <v>0</v>
      </c>
      <c r="P50" s="57">
        <v>0</v>
      </c>
      <c r="Q50" s="57">
        <v>0</v>
      </c>
      <c r="R50" s="57">
        <v>0</v>
      </c>
      <c r="S50" s="57">
        <v>0</v>
      </c>
      <c r="T50" s="58"/>
      <c r="U50" s="58"/>
      <c r="V50" s="58"/>
      <c r="W50" s="58"/>
      <c r="X50" s="59"/>
      <c r="Y50" s="60"/>
      <c r="Z50" s="60"/>
      <c r="AA50" s="60"/>
      <c r="AB50" s="60"/>
      <c r="AC50" s="60"/>
      <c r="AD50" s="60"/>
      <c r="AE50" s="60"/>
      <c r="AF50" s="60"/>
      <c r="AG50" s="60"/>
      <c r="AH50" s="60"/>
      <c r="AI50" s="60"/>
      <c r="AJ50" s="60"/>
      <c r="AK50" s="60"/>
      <c r="AL50" s="60"/>
      <c r="AM50" s="60"/>
      <c r="AN50" s="60"/>
      <c r="AO50" s="60"/>
      <c r="AP50" s="60"/>
      <c r="AQ50" s="60"/>
      <c r="AR50" s="60"/>
    </row>
    <row r="51" spans="2:44" hidden="1">
      <c r="B51" s="215"/>
      <c r="C51" s="217"/>
      <c r="D51" s="219"/>
      <c r="E51" s="61" t="s">
        <v>303</v>
      </c>
      <c r="F51" s="62">
        <f t="shared" ref="F51:S51" si="42">IF(ISBLANK(F50),"",IF(ISBLANK(F52),"",ROUND(F52-F50,10)))</f>
        <v>0</v>
      </c>
      <c r="G51" s="62">
        <f t="shared" si="42"/>
        <v>0</v>
      </c>
      <c r="H51" s="62">
        <f t="shared" si="42"/>
        <v>0</v>
      </c>
      <c r="I51" s="62">
        <f t="shared" si="42"/>
        <v>0</v>
      </c>
      <c r="J51" s="62">
        <f t="shared" si="42"/>
        <v>0</v>
      </c>
      <c r="K51" s="62">
        <f t="shared" si="42"/>
        <v>0</v>
      </c>
      <c r="L51" s="62">
        <f t="shared" si="42"/>
        <v>0</v>
      </c>
      <c r="M51" s="62">
        <f t="shared" si="42"/>
        <v>0</v>
      </c>
      <c r="N51" s="62">
        <f t="shared" si="42"/>
        <v>0</v>
      </c>
      <c r="O51" s="62">
        <f t="shared" si="42"/>
        <v>0</v>
      </c>
      <c r="P51" s="62">
        <f t="shared" si="42"/>
        <v>0</v>
      </c>
      <c r="Q51" s="62">
        <f t="shared" si="42"/>
        <v>0</v>
      </c>
      <c r="R51" s="62">
        <f t="shared" si="42"/>
        <v>0</v>
      </c>
      <c r="S51" s="62">
        <f t="shared" si="42"/>
        <v>0</v>
      </c>
      <c r="T51" s="63" t="s">
        <v>304</v>
      </c>
      <c r="U51" s="63" t="str" cm="1">
        <f t="array" ref="U51">IFERROR(IF(T51="NO",MODE(IF($F$7:$S$7="YES",IF(F51:S51&gt;0,F51:S51))),MODE(IF($F$7:$S$7="YES",F51:S51))),"")</f>
        <v/>
      </c>
      <c r="V51" s="63" t="s">
        <v>304</v>
      </c>
      <c r="W51" s="63" t="str" cm="1">
        <f t="array" ref="W51">IFERROR(IF(V51="NO",MEDIAN(IF($F$7:$S$7="YES",IF(F51:S51&gt;0,F51:S51))),MEDIAN(IF($F$7:$S$7="YES",F51:S51))),"")</f>
        <v/>
      </c>
      <c r="X51" s="63" t="str">
        <f t="shared" ref="X51" si="43">IF(U51="","Median","Mode")</f>
        <v>Median</v>
      </c>
      <c r="Y51" s="60"/>
      <c r="Z51" s="60"/>
      <c r="AA51" s="60"/>
      <c r="AB51" s="60"/>
      <c r="AC51" s="60"/>
      <c r="AD51" s="60"/>
      <c r="AE51" s="60"/>
      <c r="AF51" s="60"/>
      <c r="AG51" s="60"/>
      <c r="AH51" s="60"/>
      <c r="AI51" s="60"/>
      <c r="AJ51" s="60"/>
      <c r="AK51" s="60"/>
      <c r="AL51" s="60"/>
      <c r="AM51" s="60"/>
      <c r="AN51" s="60"/>
      <c r="AO51" s="60"/>
      <c r="AP51" s="60"/>
      <c r="AQ51" s="60"/>
      <c r="AR51" s="60"/>
    </row>
    <row r="52" spans="2:44" ht="15" hidden="1" customHeight="1" thickBot="1">
      <c r="B52" s="214">
        <f t="shared" ref="B52" si="44">B50+1</f>
        <v>22</v>
      </c>
      <c r="C52" s="216"/>
      <c r="D52" s="218"/>
      <c r="E52" s="56"/>
      <c r="F52" s="57">
        <v>0</v>
      </c>
      <c r="G52" s="57">
        <v>0</v>
      </c>
      <c r="H52" s="57">
        <v>0</v>
      </c>
      <c r="I52" s="57">
        <v>0</v>
      </c>
      <c r="J52" s="57">
        <v>0</v>
      </c>
      <c r="K52" s="57">
        <v>0</v>
      </c>
      <c r="L52" s="57">
        <v>0</v>
      </c>
      <c r="M52" s="57">
        <v>0</v>
      </c>
      <c r="N52" s="57">
        <v>0</v>
      </c>
      <c r="O52" s="57">
        <v>0</v>
      </c>
      <c r="P52" s="57">
        <v>0</v>
      </c>
      <c r="Q52" s="57">
        <v>0</v>
      </c>
      <c r="R52" s="57">
        <v>0</v>
      </c>
      <c r="S52" s="57">
        <v>0</v>
      </c>
      <c r="T52" s="58"/>
      <c r="U52" s="58"/>
      <c r="V52" s="58"/>
      <c r="W52" s="58"/>
      <c r="X52" s="59"/>
      <c r="Y52" s="60"/>
      <c r="Z52" s="60"/>
      <c r="AA52" s="60"/>
      <c r="AB52" s="60"/>
      <c r="AC52" s="60"/>
      <c r="AD52" s="60"/>
      <c r="AE52" s="60"/>
      <c r="AF52" s="60"/>
      <c r="AG52" s="60"/>
      <c r="AH52" s="60"/>
      <c r="AI52" s="60"/>
      <c r="AJ52" s="60"/>
      <c r="AK52" s="60"/>
      <c r="AL52" s="60"/>
      <c r="AM52" s="60"/>
      <c r="AN52" s="60"/>
      <c r="AO52" s="60"/>
      <c r="AP52" s="60"/>
      <c r="AQ52" s="60"/>
      <c r="AR52" s="60"/>
    </row>
    <row r="53" spans="2:44" hidden="1">
      <c r="B53" s="215"/>
      <c r="C53" s="217"/>
      <c r="D53" s="219"/>
      <c r="E53" s="61" t="s">
        <v>303</v>
      </c>
      <c r="F53" s="62">
        <f t="shared" ref="F53:S53" si="45">IF(ISBLANK(F52),"",IF(ISBLANK(F54),"",ROUND(F54-F52,10)))</f>
        <v>0</v>
      </c>
      <c r="G53" s="62">
        <f t="shared" si="45"/>
        <v>0</v>
      </c>
      <c r="H53" s="62">
        <f t="shared" si="45"/>
        <v>0</v>
      </c>
      <c r="I53" s="62">
        <f t="shared" si="45"/>
        <v>0</v>
      </c>
      <c r="J53" s="62">
        <f t="shared" si="45"/>
        <v>0</v>
      </c>
      <c r="K53" s="62">
        <f t="shared" si="45"/>
        <v>0</v>
      </c>
      <c r="L53" s="62">
        <f t="shared" si="45"/>
        <v>0</v>
      </c>
      <c r="M53" s="62">
        <f t="shared" si="45"/>
        <v>0</v>
      </c>
      <c r="N53" s="62">
        <f t="shared" si="45"/>
        <v>0</v>
      </c>
      <c r="O53" s="62">
        <f t="shared" si="45"/>
        <v>0</v>
      </c>
      <c r="P53" s="62">
        <f t="shared" si="45"/>
        <v>0</v>
      </c>
      <c r="Q53" s="62">
        <f t="shared" si="45"/>
        <v>0</v>
      </c>
      <c r="R53" s="62">
        <f t="shared" si="45"/>
        <v>0</v>
      </c>
      <c r="S53" s="62">
        <f t="shared" si="45"/>
        <v>0</v>
      </c>
      <c r="T53" s="63" t="s">
        <v>304</v>
      </c>
      <c r="U53" s="63" t="str" cm="1">
        <f t="array" ref="U53">IFERROR(IF(T53="NO",MODE(IF($F$7:$S$7="YES",IF(F53:S53&gt;0,F53:S53))),MODE(IF($F$7:$S$7="YES",F53:S53))),"")</f>
        <v/>
      </c>
      <c r="V53" s="63" t="s">
        <v>304</v>
      </c>
      <c r="W53" s="63" t="str" cm="1">
        <f t="array" ref="W53">IFERROR(IF(V53="NO",MEDIAN(IF($F$7:$S$7="YES",IF(F53:S53&gt;0,F53:S53))),MEDIAN(IF($F$7:$S$7="YES",F53:S53))),"")</f>
        <v/>
      </c>
      <c r="X53" s="63" t="str">
        <f t="shared" ref="X53" si="46">IF(U53="","Median","Mode")</f>
        <v>Median</v>
      </c>
      <c r="Y53" s="60"/>
      <c r="Z53" s="60"/>
      <c r="AA53" s="60"/>
      <c r="AB53" s="60"/>
      <c r="AC53" s="60"/>
      <c r="AD53" s="60"/>
      <c r="AE53" s="60"/>
      <c r="AF53" s="60"/>
      <c r="AG53" s="60"/>
      <c r="AH53" s="60"/>
      <c r="AI53" s="60"/>
      <c r="AJ53" s="60"/>
      <c r="AK53" s="60"/>
      <c r="AL53" s="60"/>
      <c r="AM53" s="60"/>
      <c r="AN53" s="60"/>
      <c r="AO53" s="60"/>
      <c r="AP53" s="60"/>
      <c r="AQ53" s="60"/>
      <c r="AR53" s="60"/>
    </row>
    <row r="54" spans="2:44" ht="15" hidden="1" customHeight="1" thickBot="1">
      <c r="B54" s="214">
        <f t="shared" ref="B54" si="47">B52+1</f>
        <v>23</v>
      </c>
      <c r="C54" s="216"/>
      <c r="D54" s="218"/>
      <c r="E54" s="56"/>
      <c r="F54" s="57">
        <v>0</v>
      </c>
      <c r="G54" s="57">
        <v>0</v>
      </c>
      <c r="H54" s="57">
        <v>0</v>
      </c>
      <c r="I54" s="57">
        <v>0</v>
      </c>
      <c r="J54" s="57">
        <v>0</v>
      </c>
      <c r="K54" s="57">
        <v>0</v>
      </c>
      <c r="L54" s="57">
        <v>0</v>
      </c>
      <c r="M54" s="57">
        <v>0</v>
      </c>
      <c r="N54" s="57">
        <v>0</v>
      </c>
      <c r="O54" s="57">
        <v>0</v>
      </c>
      <c r="P54" s="57">
        <v>0</v>
      </c>
      <c r="Q54" s="57">
        <v>0</v>
      </c>
      <c r="R54" s="57">
        <v>0</v>
      </c>
      <c r="S54" s="57">
        <v>0</v>
      </c>
      <c r="T54" s="58"/>
      <c r="U54" s="58"/>
      <c r="V54" s="58"/>
      <c r="W54" s="58"/>
      <c r="X54" s="59"/>
      <c r="Y54" s="60"/>
      <c r="Z54" s="60"/>
      <c r="AA54" s="60"/>
      <c r="AB54" s="60"/>
      <c r="AC54" s="60"/>
      <c r="AD54" s="60"/>
      <c r="AE54" s="60"/>
      <c r="AF54" s="60"/>
      <c r="AG54" s="60"/>
      <c r="AH54" s="60"/>
      <c r="AI54" s="60"/>
      <c r="AJ54" s="60"/>
      <c r="AK54" s="60"/>
      <c r="AL54" s="60"/>
      <c r="AM54" s="60"/>
      <c r="AN54" s="60"/>
      <c r="AO54" s="60"/>
      <c r="AP54" s="60"/>
      <c r="AQ54" s="60"/>
      <c r="AR54" s="60"/>
    </row>
    <row r="55" spans="2:44" hidden="1">
      <c r="B55" s="215"/>
      <c r="C55" s="217"/>
      <c r="D55" s="219"/>
      <c r="E55" s="61" t="s">
        <v>303</v>
      </c>
      <c r="F55" s="62">
        <f t="shared" ref="F55:S55" si="48">IF(ISBLANK(F54),"",IF(ISBLANK(F56),"",ROUND(F56-F54,10)))</f>
        <v>0</v>
      </c>
      <c r="G55" s="62">
        <f t="shared" si="48"/>
        <v>0</v>
      </c>
      <c r="H55" s="62">
        <f t="shared" si="48"/>
        <v>0</v>
      </c>
      <c r="I55" s="62">
        <f t="shared" si="48"/>
        <v>0</v>
      </c>
      <c r="J55" s="62">
        <f t="shared" si="48"/>
        <v>0</v>
      </c>
      <c r="K55" s="62">
        <f t="shared" si="48"/>
        <v>0</v>
      </c>
      <c r="L55" s="62">
        <f t="shared" si="48"/>
        <v>0</v>
      </c>
      <c r="M55" s="62">
        <f t="shared" si="48"/>
        <v>0</v>
      </c>
      <c r="N55" s="62">
        <f t="shared" si="48"/>
        <v>0</v>
      </c>
      <c r="O55" s="62">
        <f t="shared" si="48"/>
        <v>0</v>
      </c>
      <c r="P55" s="62">
        <f t="shared" si="48"/>
        <v>0</v>
      </c>
      <c r="Q55" s="62">
        <f t="shared" si="48"/>
        <v>0</v>
      </c>
      <c r="R55" s="62">
        <f t="shared" si="48"/>
        <v>0</v>
      </c>
      <c r="S55" s="62">
        <f t="shared" si="48"/>
        <v>0</v>
      </c>
      <c r="T55" s="63" t="s">
        <v>304</v>
      </c>
      <c r="U55" s="63" t="str" cm="1">
        <f t="array" ref="U55">IFERROR(IF(T55="NO",MODE(IF($F$7:$S$7="YES",IF(F55:S55&gt;0,F55:S55))),MODE(IF($F$7:$S$7="YES",F55:S55))),"")</f>
        <v/>
      </c>
      <c r="V55" s="63" t="s">
        <v>304</v>
      </c>
      <c r="W55" s="63" t="str" cm="1">
        <f t="array" ref="W55">IFERROR(IF(V55="NO",MEDIAN(IF($F$7:$S$7="YES",IF(F55:S55&gt;0,F55:S55))),MEDIAN(IF($F$7:$S$7="YES",F55:S55))),"")</f>
        <v/>
      </c>
      <c r="X55" s="63" t="str">
        <f t="shared" ref="X55" si="49">IF(U55="","Median","Mode")</f>
        <v>Median</v>
      </c>
      <c r="Y55" s="60"/>
      <c r="Z55" s="60"/>
      <c r="AA55" s="60"/>
      <c r="AB55" s="60"/>
      <c r="AC55" s="60"/>
      <c r="AD55" s="60"/>
      <c r="AE55" s="60"/>
      <c r="AF55" s="60"/>
      <c r="AG55" s="60"/>
      <c r="AH55" s="60"/>
      <c r="AI55" s="60"/>
      <c r="AJ55" s="60"/>
      <c r="AK55" s="60"/>
      <c r="AL55" s="60"/>
      <c r="AM55" s="60"/>
      <c r="AN55" s="60"/>
      <c r="AO55" s="60"/>
      <c r="AP55" s="60"/>
      <c r="AQ55" s="60"/>
      <c r="AR55" s="60"/>
    </row>
    <row r="56" spans="2:44" ht="15" hidden="1" customHeight="1" thickBot="1">
      <c r="B56" s="214">
        <f t="shared" ref="B56" si="50">B54+1</f>
        <v>24</v>
      </c>
      <c r="C56" s="216"/>
      <c r="D56" s="218"/>
      <c r="E56" s="56"/>
      <c r="F56" s="57">
        <v>0</v>
      </c>
      <c r="G56" s="57">
        <v>0</v>
      </c>
      <c r="H56" s="57">
        <v>0</v>
      </c>
      <c r="I56" s="57">
        <v>0</v>
      </c>
      <c r="J56" s="57">
        <v>0</v>
      </c>
      <c r="K56" s="57">
        <v>0</v>
      </c>
      <c r="L56" s="57">
        <v>0</v>
      </c>
      <c r="M56" s="57">
        <v>0</v>
      </c>
      <c r="N56" s="57">
        <v>0</v>
      </c>
      <c r="O56" s="57">
        <v>0</v>
      </c>
      <c r="P56" s="57">
        <v>0</v>
      </c>
      <c r="Q56" s="57">
        <v>0</v>
      </c>
      <c r="R56" s="57">
        <v>0</v>
      </c>
      <c r="S56" s="57">
        <v>0</v>
      </c>
      <c r="T56" s="58"/>
      <c r="U56" s="58"/>
      <c r="V56" s="58"/>
      <c r="W56" s="58"/>
      <c r="X56" s="59"/>
      <c r="Y56" s="60"/>
      <c r="Z56" s="60"/>
      <c r="AA56" s="60"/>
      <c r="AB56" s="60"/>
      <c r="AC56" s="60"/>
      <c r="AD56" s="60"/>
      <c r="AE56" s="60"/>
      <c r="AF56" s="60"/>
      <c r="AG56" s="60"/>
      <c r="AH56" s="60"/>
      <c r="AI56" s="60"/>
      <c r="AJ56" s="60"/>
      <c r="AK56" s="60"/>
      <c r="AL56" s="60"/>
      <c r="AM56" s="60"/>
      <c r="AN56" s="60"/>
      <c r="AO56" s="60"/>
      <c r="AP56" s="60"/>
      <c r="AQ56" s="60"/>
      <c r="AR56" s="60"/>
    </row>
    <row r="57" spans="2:44" hidden="1">
      <c r="B57" s="215"/>
      <c r="C57" s="217"/>
      <c r="D57" s="219"/>
      <c r="E57" s="61" t="s">
        <v>303</v>
      </c>
      <c r="F57" s="62">
        <f t="shared" ref="F57:S57" si="51">IF(ISBLANK(F56),"",IF(ISBLANK(F58),"",ROUND(F58-F56,10)))</f>
        <v>0</v>
      </c>
      <c r="G57" s="62">
        <f t="shared" si="51"/>
        <v>0</v>
      </c>
      <c r="H57" s="62">
        <f t="shared" si="51"/>
        <v>0</v>
      </c>
      <c r="I57" s="62">
        <f t="shared" si="51"/>
        <v>0</v>
      </c>
      <c r="J57" s="62">
        <f t="shared" si="51"/>
        <v>0</v>
      </c>
      <c r="K57" s="62">
        <f t="shared" si="51"/>
        <v>0</v>
      </c>
      <c r="L57" s="62">
        <f t="shared" si="51"/>
        <v>0</v>
      </c>
      <c r="M57" s="62">
        <f t="shared" si="51"/>
        <v>0</v>
      </c>
      <c r="N57" s="62">
        <f t="shared" si="51"/>
        <v>0</v>
      </c>
      <c r="O57" s="62">
        <f t="shared" si="51"/>
        <v>0</v>
      </c>
      <c r="P57" s="62">
        <f t="shared" si="51"/>
        <v>0</v>
      </c>
      <c r="Q57" s="62">
        <f t="shared" si="51"/>
        <v>0</v>
      </c>
      <c r="R57" s="62">
        <f t="shared" si="51"/>
        <v>0</v>
      </c>
      <c r="S57" s="62">
        <f t="shared" si="51"/>
        <v>0</v>
      </c>
      <c r="T57" s="63" t="s">
        <v>304</v>
      </c>
      <c r="U57" s="63" t="str" cm="1">
        <f t="array" ref="U57">IFERROR(IF(T57="NO",MODE(IF($F$7:$S$7="YES",IF(F57:S57&gt;0,F57:S57))),MODE(IF($F$7:$S$7="YES",F57:S57))),"")</f>
        <v/>
      </c>
      <c r="V57" s="63" t="s">
        <v>304</v>
      </c>
      <c r="W57" s="63" t="str" cm="1">
        <f t="array" ref="W57">IFERROR(IF(V57="NO",MEDIAN(IF($F$7:$S$7="YES",IF(F57:S57&gt;0,F57:S57))),MEDIAN(IF($F$7:$S$7="YES",F57:S57))),"")</f>
        <v/>
      </c>
      <c r="X57" s="63" t="str">
        <f t="shared" ref="X57" si="52">IF(U57="","Median","Mode")</f>
        <v>Median</v>
      </c>
      <c r="Y57" s="60"/>
      <c r="Z57" s="60"/>
      <c r="AA57" s="60"/>
      <c r="AB57" s="60"/>
      <c r="AC57" s="60"/>
      <c r="AD57" s="60"/>
      <c r="AE57" s="60"/>
      <c r="AF57" s="60"/>
      <c r="AG57" s="60"/>
      <c r="AH57" s="60"/>
      <c r="AI57" s="60"/>
      <c r="AJ57" s="60"/>
      <c r="AK57" s="60"/>
      <c r="AL57" s="60"/>
      <c r="AM57" s="60"/>
      <c r="AN57" s="60"/>
      <c r="AO57" s="60"/>
      <c r="AP57" s="60"/>
      <c r="AQ57" s="60"/>
      <c r="AR57" s="60"/>
    </row>
    <row r="58" spans="2:44" ht="15" hidden="1" customHeight="1" thickBot="1">
      <c r="B58" s="214">
        <f t="shared" ref="B58" si="53">B56+1</f>
        <v>25</v>
      </c>
      <c r="C58" s="216"/>
      <c r="D58" s="218"/>
      <c r="E58" s="56"/>
      <c r="F58" s="57">
        <v>0</v>
      </c>
      <c r="G58" s="57">
        <v>0</v>
      </c>
      <c r="H58" s="57">
        <v>0</v>
      </c>
      <c r="I58" s="57">
        <v>0</v>
      </c>
      <c r="J58" s="57">
        <v>0</v>
      </c>
      <c r="K58" s="57">
        <v>0</v>
      </c>
      <c r="L58" s="57">
        <v>0</v>
      </c>
      <c r="M58" s="57">
        <v>0</v>
      </c>
      <c r="N58" s="57">
        <v>0</v>
      </c>
      <c r="O58" s="57">
        <v>0</v>
      </c>
      <c r="P58" s="57">
        <v>0</v>
      </c>
      <c r="Q58" s="57">
        <v>0</v>
      </c>
      <c r="R58" s="57">
        <v>0</v>
      </c>
      <c r="S58" s="57">
        <v>0</v>
      </c>
      <c r="T58" s="58"/>
      <c r="U58" s="58"/>
      <c r="V58" s="58"/>
      <c r="W58" s="58"/>
      <c r="X58" s="59"/>
      <c r="Y58" s="60"/>
      <c r="Z58" s="60"/>
      <c r="AA58" s="60"/>
      <c r="AB58" s="60"/>
      <c r="AC58" s="60"/>
      <c r="AD58" s="60"/>
      <c r="AE58" s="60"/>
      <c r="AF58" s="60"/>
      <c r="AG58" s="60"/>
      <c r="AH58" s="60"/>
      <c r="AI58" s="60"/>
      <c r="AJ58" s="60"/>
      <c r="AK58" s="60"/>
      <c r="AL58" s="60"/>
      <c r="AM58" s="60"/>
      <c r="AN58" s="60"/>
      <c r="AO58" s="60"/>
      <c r="AP58" s="60"/>
      <c r="AQ58" s="60"/>
      <c r="AR58" s="60"/>
    </row>
    <row r="59" spans="2:44" hidden="1">
      <c r="B59" s="215"/>
      <c r="C59" s="217"/>
      <c r="D59" s="219"/>
      <c r="E59" s="61" t="s">
        <v>303</v>
      </c>
      <c r="F59" s="62">
        <f t="shared" ref="F59:S59" si="54">IF(ISBLANK(F58),"",IF(ISBLANK(F60),"",ROUND(F60-F58,10)))</f>
        <v>0</v>
      </c>
      <c r="G59" s="62">
        <f t="shared" si="54"/>
        <v>0</v>
      </c>
      <c r="H59" s="62">
        <f t="shared" si="54"/>
        <v>0</v>
      </c>
      <c r="I59" s="62">
        <f t="shared" si="54"/>
        <v>0</v>
      </c>
      <c r="J59" s="62">
        <f t="shared" si="54"/>
        <v>0</v>
      </c>
      <c r="K59" s="62">
        <f t="shared" si="54"/>
        <v>0</v>
      </c>
      <c r="L59" s="62">
        <f t="shared" si="54"/>
        <v>0</v>
      </c>
      <c r="M59" s="62">
        <f t="shared" si="54"/>
        <v>0</v>
      </c>
      <c r="N59" s="62">
        <f t="shared" si="54"/>
        <v>0</v>
      </c>
      <c r="O59" s="62">
        <f t="shared" si="54"/>
        <v>0</v>
      </c>
      <c r="P59" s="62">
        <f t="shared" si="54"/>
        <v>0</v>
      </c>
      <c r="Q59" s="62">
        <f t="shared" si="54"/>
        <v>0</v>
      </c>
      <c r="R59" s="62">
        <f t="shared" si="54"/>
        <v>0</v>
      </c>
      <c r="S59" s="62">
        <f t="shared" si="54"/>
        <v>0</v>
      </c>
      <c r="T59" s="63" t="s">
        <v>304</v>
      </c>
      <c r="U59" s="63" t="str" cm="1">
        <f t="array" ref="U59">IFERROR(IF(T59="NO",MODE(IF($F$7:$S$7="YES",IF(F59:S59&gt;0,F59:S59))),MODE(IF($F$7:$S$7="YES",F59:S59))),"")</f>
        <v/>
      </c>
      <c r="V59" s="63" t="s">
        <v>304</v>
      </c>
      <c r="W59" s="63" t="str" cm="1">
        <f t="array" ref="W59">IFERROR(IF(V59="NO",MEDIAN(IF($F$7:$S$7="YES",IF(F59:S59&gt;0,F59:S59))),MEDIAN(IF($F$7:$S$7="YES",F59:S59))),"")</f>
        <v/>
      </c>
      <c r="X59" s="63" t="str">
        <f t="shared" ref="X59" si="55">IF(U59="","Median","Mode")</f>
        <v>Median</v>
      </c>
      <c r="Y59" s="60"/>
      <c r="Z59" s="60"/>
      <c r="AA59" s="60"/>
      <c r="AB59" s="60"/>
      <c r="AC59" s="60"/>
      <c r="AD59" s="60"/>
      <c r="AE59" s="60"/>
      <c r="AF59" s="60"/>
      <c r="AG59" s="60"/>
      <c r="AH59" s="60"/>
      <c r="AI59" s="60"/>
      <c r="AJ59" s="60"/>
      <c r="AK59" s="60"/>
      <c r="AL59" s="60"/>
      <c r="AM59" s="60"/>
      <c r="AN59" s="60"/>
      <c r="AO59" s="60"/>
      <c r="AP59" s="60"/>
      <c r="AQ59" s="60"/>
      <c r="AR59" s="60"/>
    </row>
    <row r="60" spans="2:44" ht="15" hidden="1" customHeight="1" thickBot="1">
      <c r="B60" s="214">
        <f t="shared" ref="B60" si="56">B58+1</f>
        <v>26</v>
      </c>
      <c r="C60" s="216"/>
      <c r="D60" s="218"/>
      <c r="E60" s="56"/>
      <c r="F60" s="57">
        <v>0</v>
      </c>
      <c r="G60" s="57">
        <v>0</v>
      </c>
      <c r="H60" s="57">
        <v>0</v>
      </c>
      <c r="I60" s="57">
        <v>0</v>
      </c>
      <c r="J60" s="57">
        <v>0</v>
      </c>
      <c r="K60" s="57">
        <v>0</v>
      </c>
      <c r="L60" s="57">
        <v>0</v>
      </c>
      <c r="M60" s="57">
        <v>0</v>
      </c>
      <c r="N60" s="57">
        <v>0</v>
      </c>
      <c r="O60" s="57">
        <v>0</v>
      </c>
      <c r="P60" s="57">
        <v>0</v>
      </c>
      <c r="Q60" s="57">
        <v>0</v>
      </c>
      <c r="R60" s="57">
        <v>0</v>
      </c>
      <c r="S60" s="57">
        <v>0</v>
      </c>
      <c r="T60" s="58"/>
      <c r="U60" s="58"/>
      <c r="V60" s="58"/>
      <c r="W60" s="58"/>
      <c r="X60" s="59"/>
      <c r="Y60" s="60"/>
      <c r="Z60" s="60"/>
      <c r="AA60" s="60"/>
      <c r="AB60" s="60"/>
      <c r="AC60" s="60"/>
      <c r="AD60" s="60"/>
      <c r="AE60" s="60"/>
      <c r="AF60" s="60"/>
      <c r="AG60" s="60"/>
      <c r="AH60" s="60"/>
      <c r="AI60" s="60"/>
      <c r="AJ60" s="60"/>
      <c r="AK60" s="60"/>
      <c r="AL60" s="60"/>
      <c r="AM60" s="60"/>
      <c r="AN60" s="60"/>
      <c r="AO60" s="60"/>
      <c r="AP60" s="60"/>
      <c r="AQ60" s="60"/>
      <c r="AR60" s="60"/>
    </row>
    <row r="61" spans="2:44" hidden="1">
      <c r="B61" s="215"/>
      <c r="C61" s="217"/>
      <c r="D61" s="219"/>
      <c r="E61" s="61" t="s">
        <v>303</v>
      </c>
      <c r="F61" s="62">
        <f t="shared" ref="F61:S61" si="57">IF(ISBLANK(F60),"",IF(ISBLANK(F62),"",ROUND(F62-F60,10)))</f>
        <v>0</v>
      </c>
      <c r="G61" s="62">
        <f t="shared" si="57"/>
        <v>0</v>
      </c>
      <c r="H61" s="62">
        <f t="shared" si="57"/>
        <v>0</v>
      </c>
      <c r="I61" s="62">
        <f t="shared" si="57"/>
        <v>0</v>
      </c>
      <c r="J61" s="62">
        <f t="shared" si="57"/>
        <v>0</v>
      </c>
      <c r="K61" s="62">
        <f t="shared" si="57"/>
        <v>0</v>
      </c>
      <c r="L61" s="62">
        <f t="shared" si="57"/>
        <v>0</v>
      </c>
      <c r="M61" s="62">
        <f t="shared" si="57"/>
        <v>0</v>
      </c>
      <c r="N61" s="62">
        <f t="shared" si="57"/>
        <v>0</v>
      </c>
      <c r="O61" s="62">
        <f t="shared" si="57"/>
        <v>0</v>
      </c>
      <c r="P61" s="62">
        <f t="shared" si="57"/>
        <v>0</v>
      </c>
      <c r="Q61" s="62">
        <f t="shared" si="57"/>
        <v>0</v>
      </c>
      <c r="R61" s="62">
        <f t="shared" si="57"/>
        <v>0</v>
      </c>
      <c r="S61" s="62">
        <f t="shared" si="57"/>
        <v>0</v>
      </c>
      <c r="T61" s="63" t="s">
        <v>304</v>
      </c>
      <c r="U61" s="63" t="str" cm="1">
        <f t="array" ref="U61">IFERROR(IF(T61="NO",MODE(IF($F$7:$S$7="YES",IF(F61:S61&gt;0,F61:S61))),MODE(IF($F$7:$S$7="YES",F61:S61))),"")</f>
        <v/>
      </c>
      <c r="V61" s="63" t="s">
        <v>304</v>
      </c>
      <c r="W61" s="63" t="str" cm="1">
        <f t="array" ref="W61">IFERROR(IF(V61="NO",MEDIAN(IF($F$7:$S$7="YES",IF(F61:S61&gt;0,F61:S61))),MEDIAN(IF($F$7:$S$7="YES",F61:S61))),"")</f>
        <v/>
      </c>
      <c r="X61" s="63" t="str">
        <f t="shared" ref="X61" si="58">IF(U61="","Median","Mode")</f>
        <v>Median</v>
      </c>
      <c r="Y61" s="60"/>
      <c r="Z61" s="60"/>
      <c r="AA61" s="60"/>
      <c r="AB61" s="60"/>
      <c r="AC61" s="60"/>
      <c r="AD61" s="60"/>
      <c r="AE61" s="60"/>
      <c r="AF61" s="60"/>
      <c r="AG61" s="60"/>
      <c r="AH61" s="60"/>
      <c r="AI61" s="60"/>
      <c r="AJ61" s="60"/>
      <c r="AK61" s="60"/>
      <c r="AL61" s="60"/>
      <c r="AM61" s="60"/>
      <c r="AN61" s="60"/>
      <c r="AO61" s="60"/>
      <c r="AP61" s="60"/>
      <c r="AQ61" s="60"/>
      <c r="AR61" s="60"/>
    </row>
    <row r="62" spans="2:44" ht="15" hidden="1" customHeight="1" thickBot="1">
      <c r="B62" s="214">
        <f t="shared" ref="B62" si="59">B60+1</f>
        <v>27</v>
      </c>
      <c r="C62" s="216"/>
      <c r="D62" s="218"/>
      <c r="E62" s="56"/>
      <c r="F62" s="57">
        <v>0</v>
      </c>
      <c r="G62" s="57">
        <v>0</v>
      </c>
      <c r="H62" s="57">
        <v>0</v>
      </c>
      <c r="I62" s="57">
        <v>0</v>
      </c>
      <c r="J62" s="57">
        <v>0</v>
      </c>
      <c r="K62" s="57">
        <v>0</v>
      </c>
      <c r="L62" s="57">
        <v>0</v>
      </c>
      <c r="M62" s="57">
        <v>0</v>
      </c>
      <c r="N62" s="57">
        <v>0</v>
      </c>
      <c r="O62" s="57">
        <v>0</v>
      </c>
      <c r="P62" s="57">
        <v>0</v>
      </c>
      <c r="Q62" s="57">
        <v>0</v>
      </c>
      <c r="R62" s="57">
        <v>0</v>
      </c>
      <c r="S62" s="57">
        <v>0</v>
      </c>
      <c r="T62" s="58"/>
      <c r="U62" s="58"/>
      <c r="V62" s="58"/>
      <c r="W62" s="58"/>
      <c r="X62" s="59"/>
      <c r="Y62" s="60"/>
      <c r="Z62" s="60"/>
      <c r="AA62" s="60"/>
      <c r="AB62" s="60"/>
      <c r="AC62" s="60"/>
      <c r="AD62" s="60"/>
      <c r="AE62" s="60"/>
      <c r="AF62" s="60"/>
      <c r="AG62" s="60"/>
      <c r="AH62" s="60"/>
      <c r="AI62" s="60"/>
      <c r="AJ62" s="60"/>
      <c r="AK62" s="60"/>
      <c r="AL62" s="60"/>
      <c r="AM62" s="60"/>
      <c r="AN62" s="60"/>
      <c r="AO62" s="60"/>
      <c r="AP62" s="60"/>
      <c r="AQ62" s="60"/>
      <c r="AR62" s="60"/>
    </row>
    <row r="63" spans="2:44" hidden="1">
      <c r="B63" s="215"/>
      <c r="C63" s="217"/>
      <c r="D63" s="219"/>
      <c r="E63" s="61" t="s">
        <v>303</v>
      </c>
      <c r="F63" s="62">
        <f t="shared" ref="F63:S63" si="60">IF(ISBLANK(F62),"",IF(ISBLANK(F64),"",ROUND(F64-F62,10)))</f>
        <v>0</v>
      </c>
      <c r="G63" s="62">
        <f t="shared" si="60"/>
        <v>0</v>
      </c>
      <c r="H63" s="62">
        <f t="shared" si="60"/>
        <v>0</v>
      </c>
      <c r="I63" s="62">
        <f t="shared" si="60"/>
        <v>0</v>
      </c>
      <c r="J63" s="62">
        <f t="shared" si="60"/>
        <v>0</v>
      </c>
      <c r="K63" s="62">
        <f t="shared" si="60"/>
        <v>0</v>
      </c>
      <c r="L63" s="62">
        <f t="shared" si="60"/>
        <v>0</v>
      </c>
      <c r="M63" s="62">
        <f t="shared" si="60"/>
        <v>0</v>
      </c>
      <c r="N63" s="62">
        <f t="shared" si="60"/>
        <v>0</v>
      </c>
      <c r="O63" s="62">
        <f t="shared" si="60"/>
        <v>0</v>
      </c>
      <c r="P63" s="62">
        <f t="shared" si="60"/>
        <v>0</v>
      </c>
      <c r="Q63" s="62">
        <f t="shared" si="60"/>
        <v>0</v>
      </c>
      <c r="R63" s="62">
        <f t="shared" si="60"/>
        <v>0</v>
      </c>
      <c r="S63" s="62">
        <f t="shared" si="60"/>
        <v>0</v>
      </c>
      <c r="T63" s="63" t="s">
        <v>304</v>
      </c>
      <c r="U63" s="63" t="str" cm="1">
        <f t="array" ref="U63">IFERROR(IF(T63="NO",MODE(IF($F$7:$S$7="YES",IF(F63:S63&gt;0,F63:S63))),MODE(IF($F$7:$S$7="YES",F63:S63))),"")</f>
        <v/>
      </c>
      <c r="V63" s="63" t="s">
        <v>304</v>
      </c>
      <c r="W63" s="63" t="str" cm="1">
        <f t="array" ref="W63">IFERROR(IF(V63="NO",MEDIAN(IF($F$7:$S$7="YES",IF(F63:S63&gt;0,F63:S63))),MEDIAN(IF($F$7:$S$7="YES",F63:S63))),"")</f>
        <v/>
      </c>
      <c r="X63" s="63" t="str">
        <f t="shared" ref="X63" si="61">IF(U63="","Median","Mode")</f>
        <v>Median</v>
      </c>
      <c r="Y63" s="60"/>
      <c r="Z63" s="60"/>
      <c r="AA63" s="60"/>
      <c r="AB63" s="60"/>
      <c r="AC63" s="60"/>
      <c r="AD63" s="60"/>
      <c r="AE63" s="60"/>
      <c r="AF63" s="60"/>
      <c r="AG63" s="60"/>
      <c r="AH63" s="60"/>
      <c r="AI63" s="60"/>
      <c r="AJ63" s="60"/>
      <c r="AK63" s="60"/>
      <c r="AL63" s="60"/>
      <c r="AM63" s="60"/>
      <c r="AN63" s="60"/>
      <c r="AO63" s="60"/>
      <c r="AP63" s="60"/>
      <c r="AQ63" s="60"/>
      <c r="AR63" s="60"/>
    </row>
    <row r="64" spans="2:44" ht="15" hidden="1" customHeight="1" thickBot="1">
      <c r="B64" s="214">
        <f t="shared" ref="B64" si="62">B62+1</f>
        <v>28</v>
      </c>
      <c r="C64" s="216"/>
      <c r="D64" s="218"/>
      <c r="E64" s="56"/>
      <c r="F64" s="57">
        <v>0</v>
      </c>
      <c r="G64" s="57">
        <v>0</v>
      </c>
      <c r="H64" s="57">
        <v>0</v>
      </c>
      <c r="I64" s="57">
        <v>0</v>
      </c>
      <c r="J64" s="57">
        <v>0</v>
      </c>
      <c r="K64" s="57">
        <v>0</v>
      </c>
      <c r="L64" s="57">
        <v>0</v>
      </c>
      <c r="M64" s="57">
        <v>0</v>
      </c>
      <c r="N64" s="57">
        <v>0</v>
      </c>
      <c r="O64" s="57">
        <v>0</v>
      </c>
      <c r="P64" s="57">
        <v>0</v>
      </c>
      <c r="Q64" s="57">
        <v>0</v>
      </c>
      <c r="R64" s="57">
        <v>0</v>
      </c>
      <c r="S64" s="57">
        <v>0</v>
      </c>
      <c r="T64" s="58"/>
      <c r="U64" s="58"/>
      <c r="V64" s="58"/>
      <c r="W64" s="58"/>
      <c r="X64" s="59"/>
      <c r="Y64" s="60"/>
      <c r="Z64" s="60"/>
      <c r="AA64" s="60"/>
      <c r="AB64" s="60"/>
      <c r="AC64" s="60"/>
      <c r="AD64" s="60"/>
      <c r="AE64" s="60"/>
      <c r="AF64" s="60"/>
      <c r="AG64" s="60"/>
      <c r="AH64" s="60"/>
      <c r="AI64" s="60"/>
      <c r="AJ64" s="60"/>
      <c r="AK64" s="60"/>
      <c r="AL64" s="60"/>
      <c r="AM64" s="60"/>
      <c r="AN64" s="60"/>
      <c r="AO64" s="60"/>
      <c r="AP64" s="60"/>
      <c r="AQ64" s="60"/>
      <c r="AR64" s="60"/>
    </row>
    <row r="65" spans="2:44" hidden="1">
      <c r="B65" s="215"/>
      <c r="C65" s="217"/>
      <c r="D65" s="219"/>
      <c r="E65" s="61" t="s">
        <v>303</v>
      </c>
      <c r="F65" s="62">
        <f t="shared" ref="F65:S65" si="63">IF(ISBLANK(F64),"",IF(ISBLANK(F66),"",ROUND(F66-F64,10)))</f>
        <v>0</v>
      </c>
      <c r="G65" s="62">
        <f t="shared" si="63"/>
        <v>0</v>
      </c>
      <c r="H65" s="62">
        <f t="shared" si="63"/>
        <v>0</v>
      </c>
      <c r="I65" s="62">
        <f t="shared" si="63"/>
        <v>0</v>
      </c>
      <c r="J65" s="62">
        <f t="shared" si="63"/>
        <v>0</v>
      </c>
      <c r="K65" s="62">
        <f t="shared" si="63"/>
        <v>0</v>
      </c>
      <c r="L65" s="62">
        <f t="shared" si="63"/>
        <v>0</v>
      </c>
      <c r="M65" s="62">
        <f t="shared" si="63"/>
        <v>0</v>
      </c>
      <c r="N65" s="62">
        <f t="shared" si="63"/>
        <v>0</v>
      </c>
      <c r="O65" s="62">
        <f t="shared" si="63"/>
        <v>0</v>
      </c>
      <c r="P65" s="62">
        <f t="shared" si="63"/>
        <v>0</v>
      </c>
      <c r="Q65" s="62">
        <f t="shared" si="63"/>
        <v>0</v>
      </c>
      <c r="R65" s="62">
        <f t="shared" si="63"/>
        <v>0</v>
      </c>
      <c r="S65" s="62">
        <f t="shared" si="63"/>
        <v>0</v>
      </c>
      <c r="T65" s="63" t="s">
        <v>304</v>
      </c>
      <c r="U65" s="63" t="str" cm="1">
        <f t="array" ref="U65">IFERROR(IF(T65="NO",MODE(IF($F$7:$S$7="YES",IF(F65:S65&gt;0,F65:S65))),MODE(IF($F$7:$S$7="YES",F65:S65))),"")</f>
        <v/>
      </c>
      <c r="V65" s="63" t="s">
        <v>304</v>
      </c>
      <c r="W65" s="63" t="str" cm="1">
        <f t="array" ref="W65">IFERROR(IF(V65="NO",MEDIAN(IF($F$7:$S$7="YES",IF(F65:S65&gt;0,F65:S65))),MEDIAN(IF($F$7:$S$7="YES",F65:S65))),"")</f>
        <v/>
      </c>
      <c r="X65" s="63" t="str">
        <f t="shared" ref="X65" si="64">IF(U65="","Median","Mode")</f>
        <v>Median</v>
      </c>
      <c r="Y65" s="60"/>
      <c r="Z65" s="60"/>
      <c r="AA65" s="60"/>
      <c r="AB65" s="60"/>
      <c r="AC65" s="60"/>
      <c r="AD65" s="60"/>
      <c r="AE65" s="60"/>
      <c r="AF65" s="60"/>
      <c r="AG65" s="60"/>
      <c r="AH65" s="60"/>
      <c r="AI65" s="60"/>
      <c r="AJ65" s="60"/>
      <c r="AK65" s="60"/>
      <c r="AL65" s="60"/>
      <c r="AM65" s="60"/>
      <c r="AN65" s="60"/>
      <c r="AO65" s="60"/>
      <c r="AP65" s="60"/>
      <c r="AQ65" s="60"/>
      <c r="AR65" s="60"/>
    </row>
    <row r="66" spans="2:44" ht="15" hidden="1" customHeight="1" thickBot="1">
      <c r="B66" s="214">
        <f t="shared" ref="B66" si="65">B64+1</f>
        <v>29</v>
      </c>
      <c r="C66" s="216"/>
      <c r="D66" s="218"/>
      <c r="E66" s="56"/>
      <c r="F66" s="57">
        <v>0</v>
      </c>
      <c r="G66" s="57">
        <v>0</v>
      </c>
      <c r="H66" s="57">
        <v>0</v>
      </c>
      <c r="I66" s="57">
        <v>0</v>
      </c>
      <c r="J66" s="57">
        <v>0</v>
      </c>
      <c r="K66" s="57">
        <v>0</v>
      </c>
      <c r="L66" s="57">
        <v>0</v>
      </c>
      <c r="M66" s="57">
        <v>0</v>
      </c>
      <c r="N66" s="57">
        <v>0</v>
      </c>
      <c r="O66" s="57">
        <v>0</v>
      </c>
      <c r="P66" s="57">
        <v>0</v>
      </c>
      <c r="Q66" s="57">
        <v>0</v>
      </c>
      <c r="R66" s="57">
        <v>0</v>
      </c>
      <c r="S66" s="57">
        <v>0</v>
      </c>
      <c r="T66" s="58"/>
      <c r="U66" s="58"/>
      <c r="V66" s="58"/>
      <c r="W66" s="58"/>
      <c r="X66" s="59"/>
      <c r="Y66" s="60"/>
      <c r="Z66" s="60"/>
      <c r="AA66" s="60"/>
      <c r="AB66" s="60"/>
      <c r="AC66" s="60"/>
      <c r="AD66" s="60"/>
      <c r="AE66" s="60"/>
      <c r="AF66" s="60"/>
      <c r="AG66" s="60"/>
      <c r="AH66" s="60"/>
      <c r="AI66" s="60"/>
      <c r="AJ66" s="60"/>
      <c r="AK66" s="60"/>
      <c r="AL66" s="60"/>
      <c r="AM66" s="60"/>
      <c r="AN66" s="60"/>
      <c r="AO66" s="60"/>
      <c r="AP66" s="60"/>
      <c r="AQ66" s="60"/>
      <c r="AR66" s="60"/>
    </row>
    <row r="67" spans="2:44" hidden="1">
      <c r="B67" s="215"/>
      <c r="C67" s="217"/>
      <c r="D67" s="219"/>
      <c r="E67" s="61" t="s">
        <v>303</v>
      </c>
      <c r="F67" s="62">
        <f t="shared" ref="F67:S67" si="66">IF(ISBLANK(F66),"",IF(ISBLANK(F68),"",ROUND(F68-F66,10)))</f>
        <v>0</v>
      </c>
      <c r="G67" s="62">
        <f t="shared" si="66"/>
        <v>0</v>
      </c>
      <c r="H67" s="62">
        <f t="shared" si="66"/>
        <v>0</v>
      </c>
      <c r="I67" s="62">
        <f t="shared" si="66"/>
        <v>0</v>
      </c>
      <c r="J67" s="62">
        <f t="shared" si="66"/>
        <v>0</v>
      </c>
      <c r="K67" s="62">
        <f t="shared" si="66"/>
        <v>0</v>
      </c>
      <c r="L67" s="62">
        <f t="shared" si="66"/>
        <v>0</v>
      </c>
      <c r="M67" s="62">
        <f t="shared" si="66"/>
        <v>0</v>
      </c>
      <c r="N67" s="62">
        <f t="shared" si="66"/>
        <v>0</v>
      </c>
      <c r="O67" s="62">
        <f t="shared" si="66"/>
        <v>0</v>
      </c>
      <c r="P67" s="62">
        <f t="shared" si="66"/>
        <v>0</v>
      </c>
      <c r="Q67" s="62">
        <f t="shared" si="66"/>
        <v>0</v>
      </c>
      <c r="R67" s="62">
        <f t="shared" si="66"/>
        <v>0</v>
      </c>
      <c r="S67" s="62">
        <f t="shared" si="66"/>
        <v>0</v>
      </c>
      <c r="T67" s="63" t="s">
        <v>304</v>
      </c>
      <c r="U67" s="63" t="str" cm="1">
        <f t="array" ref="U67">IFERROR(IF(T67="NO",MODE(IF($F$7:$S$7="YES",IF(F67:S67&gt;0,F67:S67))),MODE(IF($F$7:$S$7="YES",F67:S67))),"")</f>
        <v/>
      </c>
      <c r="V67" s="63" t="s">
        <v>304</v>
      </c>
      <c r="W67" s="63" t="str" cm="1">
        <f t="array" ref="W67">IFERROR(IF(V67="NO",MEDIAN(IF($F$7:$S$7="YES",IF(F67:S67&gt;0,F67:S67))),MEDIAN(IF($F$7:$S$7="YES",F67:S67))),"")</f>
        <v/>
      </c>
      <c r="X67" s="63" t="str">
        <f t="shared" ref="X67" si="67">IF(U67="","Median","Mode")</f>
        <v>Median</v>
      </c>
      <c r="Y67" s="60"/>
      <c r="Z67" s="60"/>
      <c r="AA67" s="60"/>
      <c r="AB67" s="60"/>
      <c r="AC67" s="60"/>
      <c r="AD67" s="60"/>
      <c r="AE67" s="60"/>
      <c r="AF67" s="60"/>
      <c r="AG67" s="60"/>
      <c r="AH67" s="60"/>
      <c r="AI67" s="60"/>
      <c r="AJ67" s="60"/>
      <c r="AK67" s="60"/>
      <c r="AL67" s="60"/>
      <c r="AM67" s="60"/>
      <c r="AN67" s="60"/>
      <c r="AO67" s="60"/>
      <c r="AP67" s="60"/>
      <c r="AQ67" s="60"/>
      <c r="AR67" s="60"/>
    </row>
    <row r="68" spans="2:44" ht="15" hidden="1" customHeight="1" thickBot="1">
      <c r="B68" s="214">
        <f t="shared" ref="B68" si="68">B66+1</f>
        <v>30</v>
      </c>
      <c r="C68" s="216"/>
      <c r="D68" s="218"/>
      <c r="E68" s="56"/>
      <c r="F68" s="57">
        <v>0</v>
      </c>
      <c r="G68" s="57">
        <v>0</v>
      </c>
      <c r="H68" s="57">
        <v>0</v>
      </c>
      <c r="I68" s="57">
        <v>0</v>
      </c>
      <c r="J68" s="57">
        <v>0</v>
      </c>
      <c r="K68" s="57">
        <v>0</v>
      </c>
      <c r="L68" s="57">
        <v>0</v>
      </c>
      <c r="M68" s="57">
        <v>0</v>
      </c>
      <c r="N68" s="57">
        <v>0</v>
      </c>
      <c r="O68" s="57">
        <v>0</v>
      </c>
      <c r="P68" s="57">
        <v>0</v>
      </c>
      <c r="Q68" s="57">
        <v>0</v>
      </c>
      <c r="R68" s="57">
        <v>0</v>
      </c>
      <c r="S68" s="57">
        <v>0</v>
      </c>
      <c r="T68" s="58"/>
      <c r="U68" s="58"/>
      <c r="V68" s="58"/>
      <c r="W68" s="58"/>
      <c r="X68" s="59"/>
      <c r="Y68" s="60"/>
      <c r="Z68" s="60"/>
      <c r="AA68" s="60"/>
      <c r="AB68" s="60"/>
      <c r="AC68" s="60"/>
      <c r="AD68" s="60"/>
      <c r="AE68" s="60"/>
      <c r="AF68" s="60"/>
      <c r="AG68" s="60"/>
      <c r="AH68" s="60"/>
      <c r="AI68" s="60"/>
      <c r="AJ68" s="60"/>
      <c r="AK68" s="60"/>
      <c r="AL68" s="60"/>
      <c r="AM68" s="60"/>
      <c r="AN68" s="60"/>
      <c r="AO68" s="60"/>
      <c r="AP68" s="60"/>
      <c r="AQ68" s="60"/>
      <c r="AR68" s="60"/>
    </row>
    <row r="69" spans="2:44" hidden="1">
      <c r="B69" s="215"/>
      <c r="C69" s="217"/>
      <c r="D69" s="219"/>
      <c r="E69" s="61" t="s">
        <v>303</v>
      </c>
      <c r="F69" s="62">
        <f t="shared" ref="F69:S69" si="69">IF(ISBLANK(F68),"",IF(ISBLANK(F70),"",ROUND(F70-F68,10)))</f>
        <v>0</v>
      </c>
      <c r="G69" s="62">
        <f t="shared" si="69"/>
        <v>0</v>
      </c>
      <c r="H69" s="62">
        <f t="shared" si="69"/>
        <v>0</v>
      </c>
      <c r="I69" s="62">
        <f t="shared" si="69"/>
        <v>0</v>
      </c>
      <c r="J69" s="62">
        <f t="shared" si="69"/>
        <v>0</v>
      </c>
      <c r="K69" s="62">
        <f t="shared" si="69"/>
        <v>0</v>
      </c>
      <c r="L69" s="62">
        <f t="shared" si="69"/>
        <v>0</v>
      </c>
      <c r="M69" s="62">
        <f t="shared" si="69"/>
        <v>0</v>
      </c>
      <c r="N69" s="62">
        <f t="shared" si="69"/>
        <v>0</v>
      </c>
      <c r="O69" s="62">
        <f t="shared" si="69"/>
        <v>0</v>
      </c>
      <c r="P69" s="62">
        <f t="shared" si="69"/>
        <v>0</v>
      </c>
      <c r="Q69" s="62">
        <f t="shared" si="69"/>
        <v>0</v>
      </c>
      <c r="R69" s="62">
        <f t="shared" si="69"/>
        <v>0</v>
      </c>
      <c r="S69" s="62">
        <f t="shared" si="69"/>
        <v>0</v>
      </c>
      <c r="T69" s="63" t="s">
        <v>304</v>
      </c>
      <c r="U69" s="63" t="str" cm="1">
        <f t="array" ref="U69">IFERROR(IF(T69="NO",MODE(IF($F$7:$S$7="YES",IF(F69:S69&gt;0,F69:S69))),MODE(IF($F$7:$S$7="YES",F69:S69))),"")</f>
        <v/>
      </c>
      <c r="V69" s="63" t="s">
        <v>304</v>
      </c>
      <c r="W69" s="63" t="str" cm="1">
        <f t="array" ref="W69">IFERROR(IF(V69="NO",MEDIAN(IF($F$7:$S$7="YES",IF(F69:S69&gt;0,F69:S69))),MEDIAN(IF($F$7:$S$7="YES",F69:S69))),"")</f>
        <v/>
      </c>
      <c r="X69" s="63" t="str">
        <f t="shared" ref="X69" si="70">IF(U69="","Median","Mode")</f>
        <v>Median</v>
      </c>
      <c r="Y69" s="60"/>
      <c r="Z69" s="60"/>
      <c r="AA69" s="60"/>
      <c r="AB69" s="60"/>
      <c r="AC69" s="60"/>
      <c r="AD69" s="60"/>
      <c r="AE69" s="60"/>
      <c r="AF69" s="60"/>
      <c r="AG69" s="60"/>
      <c r="AH69" s="60"/>
      <c r="AI69" s="60"/>
      <c r="AJ69" s="60"/>
      <c r="AK69" s="60"/>
      <c r="AL69" s="60"/>
      <c r="AM69" s="60"/>
      <c r="AN69" s="60"/>
      <c r="AO69" s="60"/>
      <c r="AP69" s="60"/>
      <c r="AQ69" s="60"/>
      <c r="AR69" s="60"/>
    </row>
    <row r="70" spans="2:44" ht="15" hidden="1" customHeight="1" thickBot="1">
      <c r="B70" s="214">
        <f t="shared" ref="B70" si="71">B68+1</f>
        <v>31</v>
      </c>
      <c r="C70" s="216"/>
      <c r="D70" s="218"/>
      <c r="E70" s="56"/>
      <c r="F70" s="57">
        <v>0</v>
      </c>
      <c r="G70" s="57">
        <v>0</v>
      </c>
      <c r="H70" s="57">
        <v>0</v>
      </c>
      <c r="I70" s="57">
        <v>0</v>
      </c>
      <c r="J70" s="57">
        <v>0</v>
      </c>
      <c r="K70" s="57">
        <v>0</v>
      </c>
      <c r="L70" s="57">
        <v>0</v>
      </c>
      <c r="M70" s="57">
        <v>0</v>
      </c>
      <c r="N70" s="57">
        <v>0</v>
      </c>
      <c r="O70" s="57">
        <v>0</v>
      </c>
      <c r="P70" s="57">
        <v>0</v>
      </c>
      <c r="Q70" s="57">
        <v>0</v>
      </c>
      <c r="R70" s="57">
        <v>0</v>
      </c>
      <c r="S70" s="57">
        <v>0</v>
      </c>
      <c r="T70" s="58"/>
      <c r="U70" s="58"/>
      <c r="V70" s="58"/>
      <c r="W70" s="58"/>
      <c r="X70" s="59"/>
      <c r="Y70" s="60"/>
      <c r="Z70" s="60"/>
      <c r="AA70" s="60"/>
      <c r="AB70" s="60"/>
      <c r="AC70" s="60"/>
      <c r="AD70" s="60"/>
      <c r="AE70" s="60"/>
      <c r="AF70" s="60"/>
      <c r="AG70" s="60"/>
      <c r="AH70" s="60"/>
      <c r="AI70" s="60"/>
      <c r="AJ70" s="60"/>
      <c r="AK70" s="60"/>
      <c r="AL70" s="60"/>
      <c r="AM70" s="60"/>
      <c r="AN70" s="60"/>
      <c r="AO70" s="60"/>
      <c r="AP70" s="60"/>
      <c r="AQ70" s="60"/>
      <c r="AR70" s="60"/>
    </row>
    <row r="71" spans="2:44" hidden="1">
      <c r="B71" s="215"/>
      <c r="C71" s="217"/>
      <c r="D71" s="219"/>
      <c r="E71" s="61" t="s">
        <v>303</v>
      </c>
      <c r="F71" s="62">
        <f t="shared" ref="F71:S71" si="72">IF(ISBLANK(F70),"",IF(ISBLANK(F72),"",ROUND(F72-F70,10)))</f>
        <v>0</v>
      </c>
      <c r="G71" s="62">
        <f t="shared" si="72"/>
        <v>0</v>
      </c>
      <c r="H71" s="62">
        <f t="shared" si="72"/>
        <v>0</v>
      </c>
      <c r="I71" s="62">
        <f t="shared" si="72"/>
        <v>0</v>
      </c>
      <c r="J71" s="62">
        <f t="shared" si="72"/>
        <v>0</v>
      </c>
      <c r="K71" s="62">
        <f t="shared" si="72"/>
        <v>0</v>
      </c>
      <c r="L71" s="62">
        <f t="shared" si="72"/>
        <v>0</v>
      </c>
      <c r="M71" s="62">
        <f t="shared" si="72"/>
        <v>0</v>
      </c>
      <c r="N71" s="62">
        <f t="shared" si="72"/>
        <v>0</v>
      </c>
      <c r="O71" s="62">
        <f t="shared" si="72"/>
        <v>0</v>
      </c>
      <c r="P71" s="62">
        <f t="shared" si="72"/>
        <v>0</v>
      </c>
      <c r="Q71" s="62">
        <f t="shared" si="72"/>
        <v>0</v>
      </c>
      <c r="R71" s="62">
        <f t="shared" si="72"/>
        <v>0</v>
      </c>
      <c r="S71" s="62">
        <f t="shared" si="72"/>
        <v>0</v>
      </c>
      <c r="T71" s="63" t="s">
        <v>304</v>
      </c>
      <c r="U71" s="63" t="str" cm="1">
        <f t="array" ref="U71">IFERROR(IF(T71="NO",MODE(IF($F$7:$S$7="YES",IF(F71:S71&gt;0,F71:S71))),MODE(IF($F$7:$S$7="YES",F71:S71))),"")</f>
        <v/>
      </c>
      <c r="V71" s="63" t="s">
        <v>304</v>
      </c>
      <c r="W71" s="63" t="str" cm="1">
        <f t="array" ref="W71">IFERROR(IF(V71="NO",MEDIAN(IF($F$7:$S$7="YES",IF(F71:S71&gt;0,F71:S71))),MEDIAN(IF($F$7:$S$7="YES",F71:S71))),"")</f>
        <v/>
      </c>
      <c r="X71" s="63" t="str">
        <f t="shared" ref="X71" si="73">IF(U71="","Median","Mode")</f>
        <v>Median</v>
      </c>
      <c r="Y71" s="60"/>
      <c r="Z71" s="60"/>
      <c r="AA71" s="60"/>
      <c r="AB71" s="60"/>
      <c r="AC71" s="60"/>
      <c r="AD71" s="60"/>
      <c r="AE71" s="60"/>
      <c r="AF71" s="60"/>
      <c r="AG71" s="60"/>
      <c r="AH71" s="60"/>
      <c r="AI71" s="60"/>
      <c r="AJ71" s="60"/>
      <c r="AK71" s="60"/>
      <c r="AL71" s="60"/>
      <c r="AM71" s="60"/>
      <c r="AN71" s="60"/>
      <c r="AO71" s="60"/>
      <c r="AP71" s="60"/>
      <c r="AQ71" s="60"/>
      <c r="AR71" s="60"/>
    </row>
    <row r="72" spans="2:44" ht="15" hidden="1" customHeight="1" thickBot="1">
      <c r="B72" s="214">
        <f t="shared" ref="B72" si="74">B70+1</f>
        <v>32</v>
      </c>
      <c r="C72" s="216"/>
      <c r="D72" s="218"/>
      <c r="E72" s="56"/>
      <c r="F72" s="57">
        <v>0</v>
      </c>
      <c r="G72" s="57">
        <v>0</v>
      </c>
      <c r="H72" s="57">
        <v>0</v>
      </c>
      <c r="I72" s="57">
        <v>0</v>
      </c>
      <c r="J72" s="57">
        <v>0</v>
      </c>
      <c r="K72" s="57">
        <v>0</v>
      </c>
      <c r="L72" s="57">
        <v>0</v>
      </c>
      <c r="M72" s="57">
        <v>0</v>
      </c>
      <c r="N72" s="57">
        <v>0</v>
      </c>
      <c r="O72" s="57">
        <v>0</v>
      </c>
      <c r="P72" s="57">
        <v>0</v>
      </c>
      <c r="Q72" s="57">
        <v>0</v>
      </c>
      <c r="R72" s="57">
        <v>0</v>
      </c>
      <c r="S72" s="57">
        <v>0</v>
      </c>
      <c r="T72" s="58"/>
      <c r="U72" s="58"/>
      <c r="V72" s="58"/>
      <c r="W72" s="58"/>
      <c r="X72" s="59"/>
      <c r="Y72" s="60"/>
      <c r="Z72" s="60"/>
      <c r="AA72" s="60"/>
      <c r="AB72" s="60"/>
      <c r="AC72" s="60"/>
      <c r="AD72" s="60"/>
      <c r="AE72" s="60"/>
      <c r="AF72" s="60"/>
      <c r="AG72" s="60"/>
      <c r="AH72" s="60"/>
      <c r="AI72" s="60"/>
      <c r="AJ72" s="60"/>
      <c r="AK72" s="60"/>
      <c r="AL72" s="60"/>
      <c r="AM72" s="60"/>
      <c r="AN72" s="60"/>
      <c r="AO72" s="60"/>
      <c r="AP72" s="60"/>
      <c r="AQ72" s="60"/>
      <c r="AR72" s="60"/>
    </row>
    <row r="73" spans="2:44" hidden="1">
      <c r="B73" s="215"/>
      <c r="C73" s="217"/>
      <c r="D73" s="219"/>
      <c r="E73" s="61" t="s">
        <v>303</v>
      </c>
      <c r="F73" s="62">
        <f t="shared" ref="F73:S73" si="75">IF(ISBLANK(F72),"",IF(ISBLANK(F74),"",ROUND(F74-F72,10)))</f>
        <v>0</v>
      </c>
      <c r="G73" s="62">
        <f t="shared" si="75"/>
        <v>0</v>
      </c>
      <c r="H73" s="62">
        <f t="shared" si="75"/>
        <v>0</v>
      </c>
      <c r="I73" s="62">
        <f t="shared" si="75"/>
        <v>0</v>
      </c>
      <c r="J73" s="62">
        <f t="shared" si="75"/>
        <v>0</v>
      </c>
      <c r="K73" s="62">
        <f t="shared" si="75"/>
        <v>0</v>
      </c>
      <c r="L73" s="62">
        <f t="shared" si="75"/>
        <v>0</v>
      </c>
      <c r="M73" s="62">
        <f t="shared" si="75"/>
        <v>0</v>
      </c>
      <c r="N73" s="62">
        <f t="shared" si="75"/>
        <v>0</v>
      </c>
      <c r="O73" s="62">
        <f t="shared" si="75"/>
        <v>0</v>
      </c>
      <c r="P73" s="62">
        <f t="shared" si="75"/>
        <v>0</v>
      </c>
      <c r="Q73" s="62">
        <f t="shared" si="75"/>
        <v>0</v>
      </c>
      <c r="R73" s="62">
        <f t="shared" si="75"/>
        <v>0</v>
      </c>
      <c r="S73" s="62">
        <f t="shared" si="75"/>
        <v>0</v>
      </c>
      <c r="T73" s="63" t="s">
        <v>304</v>
      </c>
      <c r="U73" s="63" t="str" cm="1">
        <f t="array" ref="U73">IFERROR(IF(T73="NO",MODE(IF($F$7:$S$7="YES",IF(F73:S73&gt;0,F73:S73))),MODE(IF($F$7:$S$7="YES",F73:S73))),"")</f>
        <v/>
      </c>
      <c r="V73" s="63" t="s">
        <v>304</v>
      </c>
      <c r="W73" s="63" t="str" cm="1">
        <f t="array" ref="W73">IFERROR(IF(V73="NO",MEDIAN(IF($F$7:$S$7="YES",IF(F73:S73&gt;0,F73:S73))),MEDIAN(IF($F$7:$S$7="YES",F73:S73))),"")</f>
        <v/>
      </c>
      <c r="X73" s="63" t="str">
        <f t="shared" ref="X73" si="76">IF(U73="","Median","Mode")</f>
        <v>Median</v>
      </c>
      <c r="Y73" s="60"/>
      <c r="Z73" s="60"/>
      <c r="AA73" s="60"/>
      <c r="AB73" s="60"/>
      <c r="AC73" s="60"/>
      <c r="AD73" s="60"/>
      <c r="AE73" s="60"/>
      <c r="AF73" s="60"/>
      <c r="AG73" s="60"/>
      <c r="AH73" s="60"/>
      <c r="AI73" s="60"/>
      <c r="AJ73" s="60"/>
      <c r="AK73" s="60"/>
      <c r="AL73" s="60"/>
      <c r="AM73" s="60"/>
      <c r="AN73" s="60"/>
      <c r="AO73" s="60"/>
      <c r="AP73" s="60"/>
      <c r="AQ73" s="60"/>
      <c r="AR73" s="60"/>
    </row>
    <row r="74" spans="2:44" ht="15" hidden="1" customHeight="1" thickBot="1">
      <c r="B74" s="214">
        <f t="shared" ref="B74" si="77">B72+1</f>
        <v>33</v>
      </c>
      <c r="C74" s="216"/>
      <c r="D74" s="218"/>
      <c r="E74" s="56"/>
      <c r="F74" s="57">
        <v>0</v>
      </c>
      <c r="G74" s="57">
        <v>0</v>
      </c>
      <c r="H74" s="57">
        <v>0</v>
      </c>
      <c r="I74" s="57">
        <v>0</v>
      </c>
      <c r="J74" s="57">
        <v>0</v>
      </c>
      <c r="K74" s="57">
        <v>0</v>
      </c>
      <c r="L74" s="57">
        <v>0</v>
      </c>
      <c r="M74" s="57">
        <v>0</v>
      </c>
      <c r="N74" s="57">
        <v>0</v>
      </c>
      <c r="O74" s="57">
        <v>0</v>
      </c>
      <c r="P74" s="57">
        <v>0</v>
      </c>
      <c r="Q74" s="57">
        <v>0</v>
      </c>
      <c r="R74" s="57">
        <v>0</v>
      </c>
      <c r="S74" s="57">
        <v>0</v>
      </c>
      <c r="T74" s="58"/>
      <c r="U74" s="58"/>
      <c r="V74" s="58"/>
      <c r="W74" s="58"/>
      <c r="X74" s="59"/>
      <c r="Y74" s="60"/>
      <c r="Z74" s="60"/>
      <c r="AA74" s="60"/>
      <c r="AB74" s="60"/>
      <c r="AC74" s="60"/>
      <c r="AD74" s="60"/>
      <c r="AE74" s="60"/>
      <c r="AF74" s="60"/>
      <c r="AG74" s="60"/>
      <c r="AH74" s="60"/>
      <c r="AI74" s="60"/>
      <c r="AJ74" s="60"/>
      <c r="AK74" s="60"/>
      <c r="AL74" s="60"/>
      <c r="AM74" s="60"/>
      <c r="AN74" s="60"/>
      <c r="AO74" s="60"/>
      <c r="AP74" s="60"/>
      <c r="AQ74" s="60"/>
      <c r="AR74" s="60"/>
    </row>
    <row r="75" spans="2:44" hidden="1">
      <c r="B75" s="215"/>
      <c r="C75" s="217"/>
      <c r="D75" s="219"/>
      <c r="E75" s="61" t="s">
        <v>303</v>
      </c>
      <c r="F75" s="62">
        <f t="shared" ref="F75:S75" si="78">IF(ISBLANK(F74),"",IF(ISBLANK(F76),"",ROUND(F76-F74,10)))</f>
        <v>0</v>
      </c>
      <c r="G75" s="62">
        <f t="shared" si="78"/>
        <v>0</v>
      </c>
      <c r="H75" s="62">
        <f t="shared" si="78"/>
        <v>0</v>
      </c>
      <c r="I75" s="62">
        <f t="shared" si="78"/>
        <v>0</v>
      </c>
      <c r="J75" s="62">
        <f t="shared" si="78"/>
        <v>0</v>
      </c>
      <c r="K75" s="62">
        <f t="shared" si="78"/>
        <v>0</v>
      </c>
      <c r="L75" s="62">
        <f t="shared" si="78"/>
        <v>0</v>
      </c>
      <c r="M75" s="62">
        <f t="shared" si="78"/>
        <v>0</v>
      </c>
      <c r="N75" s="62">
        <f t="shared" si="78"/>
        <v>0</v>
      </c>
      <c r="O75" s="62">
        <f t="shared" si="78"/>
        <v>0</v>
      </c>
      <c r="P75" s="62">
        <f t="shared" si="78"/>
        <v>0</v>
      </c>
      <c r="Q75" s="62">
        <f t="shared" si="78"/>
        <v>0</v>
      </c>
      <c r="R75" s="62">
        <f t="shared" si="78"/>
        <v>0</v>
      </c>
      <c r="S75" s="62">
        <f t="shared" si="78"/>
        <v>0</v>
      </c>
      <c r="T75" s="63" t="s">
        <v>304</v>
      </c>
      <c r="U75" s="63" t="str" cm="1">
        <f t="array" ref="U75">IFERROR(IF(T75="NO",MODE(IF($F$7:$S$7="YES",IF(F75:S75&gt;0,F75:S75))),MODE(IF($F$7:$S$7="YES",F75:S75))),"")</f>
        <v/>
      </c>
      <c r="V75" s="63" t="s">
        <v>304</v>
      </c>
      <c r="W75" s="63" t="str" cm="1">
        <f t="array" ref="W75">IFERROR(IF(V75="NO",MEDIAN(IF($F$7:$S$7="YES",IF(F75:S75&gt;0,F75:S75))),MEDIAN(IF($F$7:$S$7="YES",F75:S75))),"")</f>
        <v/>
      </c>
      <c r="X75" s="63" t="str">
        <f t="shared" ref="X75" si="79">IF(U75="","Median","Mode")</f>
        <v>Median</v>
      </c>
      <c r="Y75" s="60"/>
      <c r="Z75" s="60"/>
      <c r="AA75" s="60"/>
      <c r="AB75" s="60"/>
      <c r="AC75" s="60"/>
      <c r="AD75" s="60"/>
      <c r="AE75" s="60"/>
      <c r="AF75" s="60"/>
      <c r="AG75" s="60"/>
      <c r="AH75" s="60"/>
      <c r="AI75" s="60"/>
      <c r="AJ75" s="60"/>
      <c r="AK75" s="60"/>
      <c r="AL75" s="60"/>
      <c r="AM75" s="60"/>
      <c r="AN75" s="60"/>
      <c r="AO75" s="60"/>
      <c r="AP75" s="60"/>
      <c r="AQ75" s="60"/>
      <c r="AR75" s="60"/>
    </row>
    <row r="76" spans="2:44" ht="15" hidden="1" customHeight="1" thickBot="1">
      <c r="B76" s="214">
        <f t="shared" ref="B76" si="80">B74+1</f>
        <v>34</v>
      </c>
      <c r="C76" s="216"/>
      <c r="D76" s="218"/>
      <c r="E76" s="56"/>
      <c r="F76" s="57">
        <v>0</v>
      </c>
      <c r="G76" s="57">
        <v>0</v>
      </c>
      <c r="H76" s="57">
        <v>0</v>
      </c>
      <c r="I76" s="57">
        <v>0</v>
      </c>
      <c r="J76" s="57">
        <v>0</v>
      </c>
      <c r="K76" s="57">
        <v>0</v>
      </c>
      <c r="L76" s="57">
        <v>0</v>
      </c>
      <c r="M76" s="57">
        <v>0</v>
      </c>
      <c r="N76" s="57">
        <v>0</v>
      </c>
      <c r="O76" s="57">
        <v>0</v>
      </c>
      <c r="P76" s="57">
        <v>0</v>
      </c>
      <c r="Q76" s="57">
        <v>0</v>
      </c>
      <c r="R76" s="57">
        <v>0</v>
      </c>
      <c r="S76" s="57">
        <v>0</v>
      </c>
      <c r="T76" s="58"/>
      <c r="U76" s="58"/>
      <c r="V76" s="58"/>
      <c r="W76" s="58"/>
      <c r="X76" s="59"/>
      <c r="Y76" s="60"/>
      <c r="Z76" s="60"/>
      <c r="AA76" s="60"/>
      <c r="AB76" s="60"/>
      <c r="AC76" s="60"/>
      <c r="AD76" s="60"/>
      <c r="AE76" s="60"/>
      <c r="AF76" s="60"/>
      <c r="AG76" s="60"/>
      <c r="AH76" s="60"/>
      <c r="AI76" s="60"/>
      <c r="AJ76" s="60"/>
      <c r="AK76" s="60"/>
      <c r="AL76" s="60"/>
      <c r="AM76" s="60"/>
      <c r="AN76" s="60"/>
      <c r="AO76" s="60"/>
      <c r="AP76" s="60"/>
      <c r="AQ76" s="60"/>
      <c r="AR76" s="60"/>
    </row>
    <row r="77" spans="2:44" hidden="1">
      <c r="B77" s="215"/>
      <c r="C77" s="217"/>
      <c r="D77" s="219"/>
      <c r="E77" s="61" t="s">
        <v>303</v>
      </c>
      <c r="F77" s="62">
        <f t="shared" ref="F77:S77" si="81">IF(ISBLANK(F76),"",IF(ISBLANK(F78),"",ROUND(F78-F76,10)))</f>
        <v>0</v>
      </c>
      <c r="G77" s="62">
        <f t="shared" si="81"/>
        <v>0</v>
      </c>
      <c r="H77" s="62">
        <f t="shared" si="81"/>
        <v>0</v>
      </c>
      <c r="I77" s="62">
        <f t="shared" si="81"/>
        <v>0</v>
      </c>
      <c r="J77" s="62">
        <f t="shared" si="81"/>
        <v>0</v>
      </c>
      <c r="K77" s="62">
        <f t="shared" si="81"/>
        <v>0</v>
      </c>
      <c r="L77" s="62">
        <f t="shared" si="81"/>
        <v>0</v>
      </c>
      <c r="M77" s="62">
        <f t="shared" si="81"/>
        <v>0</v>
      </c>
      <c r="N77" s="62">
        <f t="shared" si="81"/>
        <v>0</v>
      </c>
      <c r="O77" s="62">
        <f t="shared" si="81"/>
        <v>0</v>
      </c>
      <c r="P77" s="62">
        <f t="shared" si="81"/>
        <v>0</v>
      </c>
      <c r="Q77" s="62">
        <f t="shared" si="81"/>
        <v>0</v>
      </c>
      <c r="R77" s="62">
        <f t="shared" si="81"/>
        <v>0</v>
      </c>
      <c r="S77" s="62">
        <f t="shared" si="81"/>
        <v>0</v>
      </c>
      <c r="T77" s="63" t="s">
        <v>304</v>
      </c>
      <c r="U77" s="63" t="str" cm="1">
        <f t="array" ref="U77">IFERROR(IF(T77="NO",MODE(IF($F$7:$S$7="YES",IF(F77:S77&gt;0,F77:S77))),MODE(IF($F$7:$S$7="YES",F77:S77))),"")</f>
        <v/>
      </c>
      <c r="V77" s="63" t="s">
        <v>304</v>
      </c>
      <c r="W77" s="63" t="str" cm="1">
        <f t="array" ref="W77">IFERROR(IF(V77="NO",MEDIAN(IF($F$7:$S$7="YES",IF(F77:S77&gt;0,F77:S77))),MEDIAN(IF($F$7:$S$7="YES",F77:S77))),"")</f>
        <v/>
      </c>
      <c r="X77" s="63" t="str">
        <f t="shared" ref="X77" si="82">IF(U77="","Median","Mode")</f>
        <v>Median</v>
      </c>
      <c r="Y77" s="60"/>
      <c r="Z77" s="60"/>
      <c r="AA77" s="60"/>
      <c r="AB77" s="60"/>
      <c r="AC77" s="60"/>
      <c r="AD77" s="60"/>
      <c r="AE77" s="60"/>
      <c r="AF77" s="60"/>
      <c r="AG77" s="60"/>
      <c r="AH77" s="60"/>
      <c r="AI77" s="60"/>
      <c r="AJ77" s="60"/>
      <c r="AK77" s="60"/>
      <c r="AL77" s="60"/>
      <c r="AM77" s="60"/>
      <c r="AN77" s="60"/>
      <c r="AO77" s="60"/>
      <c r="AP77" s="60"/>
      <c r="AQ77" s="60"/>
      <c r="AR77" s="60"/>
    </row>
    <row r="78" spans="2:44" ht="15" hidden="1" customHeight="1" thickBot="1">
      <c r="B78" s="214">
        <f t="shared" ref="B78" si="83">B76+1</f>
        <v>35</v>
      </c>
      <c r="C78" s="216"/>
      <c r="D78" s="218"/>
      <c r="E78" s="56"/>
      <c r="F78" s="57">
        <v>0</v>
      </c>
      <c r="G78" s="57">
        <v>0</v>
      </c>
      <c r="H78" s="57">
        <v>0</v>
      </c>
      <c r="I78" s="57">
        <v>0</v>
      </c>
      <c r="J78" s="57">
        <v>0</v>
      </c>
      <c r="K78" s="57">
        <v>0</v>
      </c>
      <c r="L78" s="57">
        <v>0</v>
      </c>
      <c r="M78" s="57">
        <v>0</v>
      </c>
      <c r="N78" s="57">
        <v>0</v>
      </c>
      <c r="O78" s="57">
        <v>0</v>
      </c>
      <c r="P78" s="57">
        <v>0</v>
      </c>
      <c r="Q78" s="57">
        <v>0</v>
      </c>
      <c r="R78" s="57">
        <v>0</v>
      </c>
      <c r="S78" s="57">
        <v>0</v>
      </c>
      <c r="T78" s="58"/>
      <c r="U78" s="58"/>
      <c r="V78" s="58"/>
      <c r="W78" s="58"/>
      <c r="X78" s="59"/>
      <c r="Y78" s="60"/>
      <c r="Z78" s="60"/>
      <c r="AA78" s="60"/>
      <c r="AB78" s="60"/>
      <c r="AC78" s="60"/>
      <c r="AD78" s="60"/>
      <c r="AE78" s="60"/>
      <c r="AF78" s="60"/>
      <c r="AG78" s="60"/>
      <c r="AH78" s="60"/>
      <c r="AI78" s="60"/>
      <c r="AJ78" s="60"/>
      <c r="AK78" s="60"/>
      <c r="AL78" s="60"/>
      <c r="AM78" s="60"/>
      <c r="AN78" s="60"/>
      <c r="AO78" s="60"/>
      <c r="AP78" s="60"/>
      <c r="AQ78" s="60"/>
      <c r="AR78" s="60"/>
    </row>
    <row r="79" spans="2:44" hidden="1">
      <c r="B79" s="215"/>
      <c r="C79" s="217"/>
      <c r="D79" s="219"/>
      <c r="E79" s="61" t="s">
        <v>303</v>
      </c>
      <c r="F79" s="62">
        <f t="shared" ref="F79:S79" si="84">IF(ISBLANK(F78),"",IF(ISBLANK(F80),"",ROUND(F80-F78,10)))</f>
        <v>0</v>
      </c>
      <c r="G79" s="62">
        <f t="shared" si="84"/>
        <v>0</v>
      </c>
      <c r="H79" s="62">
        <f t="shared" si="84"/>
        <v>0</v>
      </c>
      <c r="I79" s="62">
        <f t="shared" si="84"/>
        <v>0</v>
      </c>
      <c r="J79" s="62">
        <f t="shared" si="84"/>
        <v>0</v>
      </c>
      <c r="K79" s="62">
        <f t="shared" si="84"/>
        <v>0</v>
      </c>
      <c r="L79" s="62">
        <f t="shared" si="84"/>
        <v>0</v>
      </c>
      <c r="M79" s="62">
        <f t="shared" si="84"/>
        <v>0</v>
      </c>
      <c r="N79" s="62">
        <f t="shared" si="84"/>
        <v>0</v>
      </c>
      <c r="O79" s="62">
        <f t="shared" si="84"/>
        <v>0</v>
      </c>
      <c r="P79" s="62">
        <f t="shared" si="84"/>
        <v>0</v>
      </c>
      <c r="Q79" s="62">
        <f t="shared" si="84"/>
        <v>0</v>
      </c>
      <c r="R79" s="62">
        <f t="shared" si="84"/>
        <v>0</v>
      </c>
      <c r="S79" s="62">
        <f t="shared" si="84"/>
        <v>0</v>
      </c>
      <c r="T79" s="63" t="s">
        <v>304</v>
      </c>
      <c r="U79" s="63" t="str" cm="1">
        <f t="array" ref="U79">IFERROR(IF(T79="NO",MODE(IF($F$7:$S$7="YES",IF(F79:S79&gt;0,F79:S79))),MODE(IF($F$7:$S$7="YES",F79:S79))),"")</f>
        <v/>
      </c>
      <c r="V79" s="63" t="s">
        <v>304</v>
      </c>
      <c r="W79" s="63" t="str" cm="1">
        <f t="array" ref="W79">IFERROR(IF(V79="NO",MEDIAN(IF($F$7:$S$7="YES",IF(F79:S79&gt;0,F79:S79))),MEDIAN(IF($F$7:$S$7="YES",F79:S79))),"")</f>
        <v/>
      </c>
      <c r="X79" s="63" t="str">
        <f t="shared" ref="X79" si="85">IF(U79="","Median","Mode")</f>
        <v>Median</v>
      </c>
      <c r="Y79" s="60"/>
      <c r="Z79" s="60"/>
      <c r="AA79" s="60"/>
      <c r="AB79" s="60"/>
      <c r="AC79" s="60"/>
      <c r="AD79" s="60"/>
      <c r="AE79" s="60"/>
      <c r="AF79" s="60"/>
      <c r="AG79" s="60"/>
      <c r="AH79" s="60"/>
      <c r="AI79" s="60"/>
      <c r="AJ79" s="60"/>
      <c r="AK79" s="60"/>
      <c r="AL79" s="60"/>
      <c r="AM79" s="60"/>
      <c r="AN79" s="60"/>
      <c r="AO79" s="60"/>
      <c r="AP79" s="60"/>
      <c r="AQ79" s="60"/>
      <c r="AR79" s="60"/>
    </row>
    <row r="80" spans="2:44" ht="15" hidden="1" customHeight="1" thickBot="1">
      <c r="B80" s="214">
        <f t="shared" ref="B80" si="86">B78+1</f>
        <v>36</v>
      </c>
      <c r="C80" s="216"/>
      <c r="D80" s="218"/>
      <c r="E80" s="56"/>
      <c r="F80" s="57">
        <v>0</v>
      </c>
      <c r="G80" s="57">
        <v>0</v>
      </c>
      <c r="H80" s="57">
        <v>0</v>
      </c>
      <c r="I80" s="57">
        <v>0</v>
      </c>
      <c r="J80" s="57">
        <v>0</v>
      </c>
      <c r="K80" s="57">
        <v>0</v>
      </c>
      <c r="L80" s="57">
        <v>0</v>
      </c>
      <c r="M80" s="57">
        <v>0</v>
      </c>
      <c r="N80" s="57">
        <v>0</v>
      </c>
      <c r="O80" s="57">
        <v>0</v>
      </c>
      <c r="P80" s="57">
        <v>0</v>
      </c>
      <c r="Q80" s="57">
        <v>0</v>
      </c>
      <c r="R80" s="57">
        <v>0</v>
      </c>
      <c r="S80" s="57">
        <v>0</v>
      </c>
      <c r="T80" s="58"/>
      <c r="U80" s="58"/>
      <c r="V80" s="58"/>
      <c r="W80" s="58"/>
      <c r="X80" s="59"/>
      <c r="Y80" s="60"/>
      <c r="Z80" s="60"/>
      <c r="AA80" s="60"/>
      <c r="AB80" s="60"/>
      <c r="AC80" s="60"/>
      <c r="AD80" s="60"/>
      <c r="AE80" s="60"/>
      <c r="AF80" s="60"/>
      <c r="AG80" s="60"/>
      <c r="AH80" s="60"/>
      <c r="AI80" s="60"/>
      <c r="AJ80" s="60"/>
      <c r="AK80" s="60"/>
      <c r="AL80" s="60"/>
      <c r="AM80" s="60"/>
      <c r="AN80" s="60"/>
      <c r="AO80" s="60"/>
      <c r="AP80" s="60"/>
      <c r="AQ80" s="60"/>
      <c r="AR80" s="60"/>
    </row>
    <row r="81" spans="2:44" hidden="1">
      <c r="B81" s="215"/>
      <c r="C81" s="217"/>
      <c r="D81" s="219"/>
      <c r="E81" s="61" t="s">
        <v>303</v>
      </c>
      <c r="F81" s="62">
        <f t="shared" ref="F81:S81" si="87">IF(ISBLANK(F80),"",IF(ISBLANK(F82),"",ROUND(F82-F80,10)))</f>
        <v>0</v>
      </c>
      <c r="G81" s="62">
        <f t="shared" si="87"/>
        <v>0</v>
      </c>
      <c r="H81" s="62">
        <f t="shared" si="87"/>
        <v>0</v>
      </c>
      <c r="I81" s="62">
        <f t="shared" si="87"/>
        <v>0</v>
      </c>
      <c r="J81" s="62">
        <f t="shared" si="87"/>
        <v>0</v>
      </c>
      <c r="K81" s="62">
        <f t="shared" si="87"/>
        <v>0</v>
      </c>
      <c r="L81" s="62">
        <f t="shared" si="87"/>
        <v>0</v>
      </c>
      <c r="M81" s="62">
        <f t="shared" si="87"/>
        <v>0</v>
      </c>
      <c r="N81" s="62">
        <f t="shared" si="87"/>
        <v>0</v>
      </c>
      <c r="O81" s="62">
        <f t="shared" si="87"/>
        <v>0</v>
      </c>
      <c r="P81" s="62">
        <f t="shared" si="87"/>
        <v>0</v>
      </c>
      <c r="Q81" s="62">
        <f t="shared" si="87"/>
        <v>0</v>
      </c>
      <c r="R81" s="62">
        <f t="shared" si="87"/>
        <v>0</v>
      </c>
      <c r="S81" s="62">
        <f t="shared" si="87"/>
        <v>0</v>
      </c>
      <c r="T81" s="63" t="s">
        <v>304</v>
      </c>
      <c r="U81" s="63" t="str" cm="1">
        <f t="array" ref="U81">IFERROR(IF(T81="NO",MODE(IF($F$7:$S$7="YES",IF(F81:S81&gt;0,F81:S81))),MODE(IF($F$7:$S$7="YES",F81:S81))),"")</f>
        <v/>
      </c>
      <c r="V81" s="63" t="s">
        <v>304</v>
      </c>
      <c r="W81" s="63" t="str" cm="1">
        <f t="array" ref="W81">IFERROR(IF(V81="NO",MEDIAN(IF($F$7:$S$7="YES",IF(F81:S81&gt;0,F81:S81))),MEDIAN(IF($F$7:$S$7="YES",F81:S81))),"")</f>
        <v/>
      </c>
      <c r="X81" s="63" t="str">
        <f t="shared" ref="X81" si="88">IF(U81="","Median","Mode")</f>
        <v>Median</v>
      </c>
      <c r="Y81" s="60"/>
      <c r="Z81" s="60"/>
      <c r="AA81" s="60"/>
      <c r="AB81" s="60"/>
      <c r="AC81" s="60"/>
      <c r="AD81" s="60"/>
      <c r="AE81" s="60"/>
      <c r="AF81" s="60"/>
      <c r="AG81" s="60"/>
      <c r="AH81" s="60"/>
      <c r="AI81" s="60"/>
      <c r="AJ81" s="60"/>
      <c r="AK81" s="60"/>
      <c r="AL81" s="60"/>
      <c r="AM81" s="60"/>
      <c r="AN81" s="60"/>
      <c r="AO81" s="60"/>
      <c r="AP81" s="60"/>
      <c r="AQ81" s="60"/>
      <c r="AR81" s="60"/>
    </row>
    <row r="82" spans="2:44" ht="15" hidden="1" customHeight="1" thickBot="1">
      <c r="B82" s="214">
        <f t="shared" ref="B82" si="89">B80+1</f>
        <v>37</v>
      </c>
      <c r="C82" s="216"/>
      <c r="D82" s="218"/>
      <c r="E82" s="56"/>
      <c r="F82" s="57">
        <v>0</v>
      </c>
      <c r="G82" s="57">
        <v>0</v>
      </c>
      <c r="H82" s="57">
        <v>0</v>
      </c>
      <c r="I82" s="57">
        <v>0</v>
      </c>
      <c r="J82" s="57">
        <v>0</v>
      </c>
      <c r="K82" s="57">
        <v>0</v>
      </c>
      <c r="L82" s="57">
        <v>0</v>
      </c>
      <c r="M82" s="57">
        <v>0</v>
      </c>
      <c r="N82" s="57">
        <v>0</v>
      </c>
      <c r="O82" s="57">
        <v>0</v>
      </c>
      <c r="P82" s="57">
        <v>0</v>
      </c>
      <c r="Q82" s="57">
        <v>0</v>
      </c>
      <c r="R82" s="57">
        <v>0</v>
      </c>
      <c r="S82" s="57">
        <v>0</v>
      </c>
      <c r="T82" s="58"/>
      <c r="U82" s="58"/>
      <c r="V82" s="58"/>
      <c r="W82" s="58"/>
      <c r="X82" s="59"/>
      <c r="Y82" s="60"/>
      <c r="Z82" s="60"/>
      <c r="AA82" s="60"/>
      <c r="AB82" s="60"/>
      <c r="AC82" s="60"/>
      <c r="AD82" s="60"/>
      <c r="AE82" s="60"/>
      <c r="AF82" s="60"/>
      <c r="AG82" s="60"/>
      <c r="AH82" s="60"/>
      <c r="AI82" s="60"/>
      <c r="AJ82" s="60"/>
      <c r="AK82" s="60"/>
      <c r="AL82" s="60"/>
      <c r="AM82" s="60"/>
      <c r="AN82" s="60"/>
      <c r="AO82" s="60"/>
      <c r="AP82" s="60"/>
      <c r="AQ82" s="60"/>
      <c r="AR82" s="60"/>
    </row>
    <row r="83" spans="2:44" hidden="1">
      <c r="B83" s="215"/>
      <c r="C83" s="217"/>
      <c r="D83" s="219"/>
      <c r="E83" s="61" t="s">
        <v>303</v>
      </c>
      <c r="F83" s="62">
        <f t="shared" ref="F83:S83" si="90">IF(ISBLANK(F82),"",IF(ISBLANK(F84),"",ROUND(F84-F82,10)))</f>
        <v>0</v>
      </c>
      <c r="G83" s="62">
        <f t="shared" si="90"/>
        <v>0</v>
      </c>
      <c r="H83" s="62">
        <f t="shared" si="90"/>
        <v>0</v>
      </c>
      <c r="I83" s="62">
        <f t="shared" si="90"/>
        <v>0</v>
      </c>
      <c r="J83" s="62">
        <f t="shared" si="90"/>
        <v>0</v>
      </c>
      <c r="K83" s="62">
        <f t="shared" si="90"/>
        <v>0</v>
      </c>
      <c r="L83" s="62">
        <f t="shared" si="90"/>
        <v>0</v>
      </c>
      <c r="M83" s="62">
        <f t="shared" si="90"/>
        <v>0</v>
      </c>
      <c r="N83" s="62">
        <f t="shared" si="90"/>
        <v>0</v>
      </c>
      <c r="O83" s="62">
        <f t="shared" si="90"/>
        <v>0</v>
      </c>
      <c r="P83" s="62">
        <f t="shared" si="90"/>
        <v>0</v>
      </c>
      <c r="Q83" s="62">
        <f t="shared" si="90"/>
        <v>0</v>
      </c>
      <c r="R83" s="62">
        <f t="shared" si="90"/>
        <v>0</v>
      </c>
      <c r="S83" s="62">
        <f t="shared" si="90"/>
        <v>0</v>
      </c>
      <c r="T83" s="63" t="s">
        <v>304</v>
      </c>
      <c r="U83" s="63" t="str" cm="1">
        <f t="array" ref="U83">IFERROR(IF(T83="NO",MODE(IF($F$7:$S$7="YES",IF(F83:S83&gt;0,F83:S83))),MODE(IF($F$7:$S$7="YES",F83:S83))),"")</f>
        <v/>
      </c>
      <c r="V83" s="63" t="s">
        <v>304</v>
      </c>
      <c r="W83" s="63" t="str" cm="1">
        <f t="array" ref="W83">IFERROR(IF(V83="NO",MEDIAN(IF($F$7:$S$7="YES",IF(F83:S83&gt;0,F83:S83))),MEDIAN(IF($F$7:$S$7="YES",F83:S83))),"")</f>
        <v/>
      </c>
      <c r="X83" s="63" t="str">
        <f t="shared" ref="X83" si="91">IF(U83="","Median","Mode")</f>
        <v>Median</v>
      </c>
      <c r="Y83" s="60"/>
      <c r="Z83" s="60"/>
      <c r="AA83" s="60"/>
      <c r="AB83" s="60"/>
      <c r="AC83" s="60"/>
      <c r="AD83" s="60"/>
      <c r="AE83" s="60"/>
      <c r="AF83" s="60"/>
      <c r="AG83" s="60"/>
      <c r="AH83" s="60"/>
      <c r="AI83" s="60"/>
      <c r="AJ83" s="60"/>
      <c r="AK83" s="60"/>
      <c r="AL83" s="60"/>
      <c r="AM83" s="60"/>
      <c r="AN83" s="60"/>
      <c r="AO83" s="60"/>
      <c r="AP83" s="60"/>
      <c r="AQ83" s="60"/>
      <c r="AR83" s="60"/>
    </row>
    <row r="84" spans="2:44" ht="15" hidden="1" customHeight="1" thickBot="1">
      <c r="B84" s="214">
        <f t="shared" ref="B84" si="92">B82+1</f>
        <v>38</v>
      </c>
      <c r="C84" s="216"/>
      <c r="D84" s="218"/>
      <c r="E84" s="56"/>
      <c r="F84" s="57">
        <v>0</v>
      </c>
      <c r="G84" s="57">
        <v>0</v>
      </c>
      <c r="H84" s="57">
        <v>0</v>
      </c>
      <c r="I84" s="57">
        <v>0</v>
      </c>
      <c r="J84" s="57">
        <v>0</v>
      </c>
      <c r="K84" s="57">
        <v>0</v>
      </c>
      <c r="L84" s="57">
        <v>0</v>
      </c>
      <c r="M84" s="57">
        <v>0</v>
      </c>
      <c r="N84" s="57">
        <v>0</v>
      </c>
      <c r="O84" s="57">
        <v>0</v>
      </c>
      <c r="P84" s="57">
        <v>0</v>
      </c>
      <c r="Q84" s="57">
        <v>0</v>
      </c>
      <c r="R84" s="57">
        <v>0</v>
      </c>
      <c r="S84" s="57">
        <v>0</v>
      </c>
      <c r="T84" s="58"/>
      <c r="U84" s="58"/>
      <c r="V84" s="58"/>
      <c r="W84" s="58"/>
      <c r="X84" s="59"/>
      <c r="Y84" s="60"/>
      <c r="Z84" s="60"/>
      <c r="AA84" s="60"/>
      <c r="AB84" s="60"/>
      <c r="AC84" s="60"/>
      <c r="AD84" s="60"/>
      <c r="AE84" s="60"/>
      <c r="AF84" s="60"/>
      <c r="AG84" s="60"/>
      <c r="AH84" s="60"/>
      <c r="AI84" s="60"/>
      <c r="AJ84" s="60"/>
      <c r="AK84" s="60"/>
      <c r="AL84" s="60"/>
      <c r="AM84" s="60"/>
      <c r="AN84" s="60"/>
      <c r="AO84" s="60"/>
      <c r="AP84" s="60"/>
      <c r="AQ84" s="60"/>
      <c r="AR84" s="60"/>
    </row>
    <row r="85" spans="2:44" hidden="1">
      <c r="B85" s="215"/>
      <c r="C85" s="217"/>
      <c r="D85" s="219"/>
      <c r="E85" s="61" t="s">
        <v>303</v>
      </c>
      <c r="F85" s="62">
        <f t="shared" ref="F85:S85" si="93">IF(ISBLANK(F84),"",IF(ISBLANK(F86),"",ROUND(F86-F84,10)))</f>
        <v>0</v>
      </c>
      <c r="G85" s="62">
        <f t="shared" si="93"/>
        <v>0</v>
      </c>
      <c r="H85" s="62">
        <f t="shared" si="93"/>
        <v>0</v>
      </c>
      <c r="I85" s="62">
        <f t="shared" si="93"/>
        <v>0</v>
      </c>
      <c r="J85" s="62">
        <f t="shared" si="93"/>
        <v>0</v>
      </c>
      <c r="K85" s="62">
        <f t="shared" si="93"/>
        <v>0</v>
      </c>
      <c r="L85" s="62">
        <f t="shared" si="93"/>
        <v>0</v>
      </c>
      <c r="M85" s="62">
        <f t="shared" si="93"/>
        <v>0</v>
      </c>
      <c r="N85" s="62">
        <f t="shared" si="93"/>
        <v>0</v>
      </c>
      <c r="O85" s="62">
        <f t="shared" si="93"/>
        <v>0</v>
      </c>
      <c r="P85" s="62">
        <f t="shared" si="93"/>
        <v>0</v>
      </c>
      <c r="Q85" s="62">
        <f t="shared" si="93"/>
        <v>0</v>
      </c>
      <c r="R85" s="62">
        <f t="shared" si="93"/>
        <v>0</v>
      </c>
      <c r="S85" s="62">
        <f t="shared" si="93"/>
        <v>0</v>
      </c>
      <c r="T85" s="63" t="s">
        <v>304</v>
      </c>
      <c r="U85" s="63" t="str" cm="1">
        <f t="array" ref="U85">IFERROR(IF(T85="NO",MODE(IF($F$7:$S$7="YES",IF(F85:S85&gt;0,F85:S85))),MODE(IF($F$7:$S$7="YES",F85:S85))),"")</f>
        <v/>
      </c>
      <c r="V85" s="63" t="s">
        <v>304</v>
      </c>
      <c r="W85" s="63" t="str" cm="1">
        <f t="array" ref="W85">IFERROR(IF(V85="NO",MEDIAN(IF($F$7:$S$7="YES",IF(F85:S85&gt;0,F85:S85))),MEDIAN(IF($F$7:$S$7="YES",F85:S85))),"")</f>
        <v/>
      </c>
      <c r="X85" s="63" t="str">
        <f t="shared" ref="X85" si="94">IF(U85="","Median","Mode")</f>
        <v>Median</v>
      </c>
      <c r="Y85" s="60"/>
      <c r="Z85" s="60"/>
      <c r="AA85" s="60"/>
      <c r="AB85" s="60"/>
      <c r="AC85" s="60"/>
      <c r="AD85" s="60"/>
      <c r="AE85" s="60"/>
      <c r="AF85" s="60"/>
      <c r="AG85" s="60"/>
      <c r="AH85" s="60"/>
      <c r="AI85" s="60"/>
      <c r="AJ85" s="60"/>
      <c r="AK85" s="60"/>
      <c r="AL85" s="60"/>
      <c r="AM85" s="60"/>
      <c r="AN85" s="60"/>
      <c r="AO85" s="60"/>
      <c r="AP85" s="60"/>
      <c r="AQ85" s="60"/>
      <c r="AR85" s="60"/>
    </row>
    <row r="86" spans="2:44" ht="15" hidden="1" customHeight="1" thickBot="1">
      <c r="B86" s="214">
        <f t="shared" ref="B86" si="95">B84+1</f>
        <v>39</v>
      </c>
      <c r="C86" s="216"/>
      <c r="D86" s="218"/>
      <c r="E86" s="56"/>
      <c r="F86" s="57">
        <v>0</v>
      </c>
      <c r="G86" s="57">
        <v>0</v>
      </c>
      <c r="H86" s="57">
        <v>0</v>
      </c>
      <c r="I86" s="57">
        <v>0</v>
      </c>
      <c r="J86" s="57">
        <v>0</v>
      </c>
      <c r="K86" s="57">
        <v>0</v>
      </c>
      <c r="L86" s="57">
        <v>0</v>
      </c>
      <c r="M86" s="57">
        <v>0</v>
      </c>
      <c r="N86" s="57">
        <v>0</v>
      </c>
      <c r="O86" s="57">
        <v>0</v>
      </c>
      <c r="P86" s="57">
        <v>0</v>
      </c>
      <c r="Q86" s="57">
        <v>0</v>
      </c>
      <c r="R86" s="57">
        <v>0</v>
      </c>
      <c r="S86" s="57">
        <v>0</v>
      </c>
      <c r="T86" s="58"/>
      <c r="U86" s="58"/>
      <c r="V86" s="58"/>
      <c r="W86" s="58"/>
      <c r="X86" s="59"/>
      <c r="Y86" s="60"/>
      <c r="Z86" s="60"/>
      <c r="AA86" s="60"/>
      <c r="AB86" s="60"/>
      <c r="AC86" s="60"/>
      <c r="AD86" s="60"/>
      <c r="AE86" s="60"/>
      <c r="AF86" s="60"/>
      <c r="AG86" s="60"/>
      <c r="AH86" s="60"/>
      <c r="AI86" s="60"/>
      <c r="AJ86" s="60"/>
      <c r="AK86" s="60"/>
      <c r="AL86" s="60"/>
      <c r="AM86" s="60"/>
      <c r="AN86" s="60"/>
      <c r="AO86" s="60"/>
      <c r="AP86" s="60"/>
      <c r="AQ86" s="60"/>
      <c r="AR86" s="60"/>
    </row>
    <row r="87" spans="2:44" hidden="1">
      <c r="B87" s="215"/>
      <c r="C87" s="217"/>
      <c r="D87" s="219"/>
      <c r="E87" s="61" t="s">
        <v>303</v>
      </c>
      <c r="F87" s="62">
        <f t="shared" ref="F87:S87" si="96">IF(ISBLANK(F86),"",IF(ISBLANK(F88),"",ROUND(F88-F86,10)))</f>
        <v>0</v>
      </c>
      <c r="G87" s="62">
        <f t="shared" si="96"/>
        <v>0</v>
      </c>
      <c r="H87" s="62">
        <f t="shared" si="96"/>
        <v>0</v>
      </c>
      <c r="I87" s="62">
        <f t="shared" si="96"/>
        <v>0</v>
      </c>
      <c r="J87" s="62">
        <f t="shared" si="96"/>
        <v>0</v>
      </c>
      <c r="K87" s="62">
        <f t="shared" si="96"/>
        <v>0</v>
      </c>
      <c r="L87" s="62">
        <f t="shared" si="96"/>
        <v>0</v>
      </c>
      <c r="M87" s="62">
        <f t="shared" si="96"/>
        <v>0</v>
      </c>
      <c r="N87" s="62">
        <f t="shared" si="96"/>
        <v>0</v>
      </c>
      <c r="O87" s="62">
        <f t="shared" si="96"/>
        <v>0</v>
      </c>
      <c r="P87" s="62">
        <f t="shared" si="96"/>
        <v>0</v>
      </c>
      <c r="Q87" s="62">
        <f t="shared" si="96"/>
        <v>0</v>
      </c>
      <c r="R87" s="62">
        <f t="shared" si="96"/>
        <v>0</v>
      </c>
      <c r="S87" s="62">
        <f t="shared" si="96"/>
        <v>0</v>
      </c>
      <c r="T87" s="63" t="s">
        <v>304</v>
      </c>
      <c r="U87" s="63" t="str" cm="1">
        <f t="array" ref="U87">IFERROR(IF(T87="NO",MODE(IF($F$7:$S$7="YES",IF(F87:S87&gt;0,F87:S87))),MODE(IF($F$7:$S$7="YES",F87:S87))),"")</f>
        <v/>
      </c>
      <c r="V87" s="63" t="s">
        <v>304</v>
      </c>
      <c r="W87" s="63" t="str" cm="1">
        <f t="array" ref="W87">IFERROR(IF(V87="NO",MEDIAN(IF($F$7:$S$7="YES",IF(F87:S87&gt;0,F87:S87))),MEDIAN(IF($F$7:$S$7="YES",F87:S87))),"")</f>
        <v/>
      </c>
      <c r="X87" s="63" t="str">
        <f t="shared" ref="X87" si="97">IF(U87="","Median","Mode")</f>
        <v>Median</v>
      </c>
      <c r="Y87" s="60"/>
      <c r="Z87" s="60"/>
      <c r="AA87" s="60"/>
      <c r="AB87" s="60"/>
      <c r="AC87" s="60"/>
      <c r="AD87" s="60"/>
      <c r="AE87" s="60"/>
      <c r="AF87" s="60"/>
      <c r="AG87" s="60"/>
      <c r="AH87" s="60"/>
      <c r="AI87" s="60"/>
      <c r="AJ87" s="60"/>
      <c r="AK87" s="60"/>
      <c r="AL87" s="60"/>
      <c r="AM87" s="60"/>
      <c r="AN87" s="60"/>
      <c r="AO87" s="60"/>
      <c r="AP87" s="60"/>
      <c r="AQ87" s="60"/>
      <c r="AR87" s="60"/>
    </row>
    <row r="88" spans="2:44" ht="15" hidden="1" customHeight="1" thickBot="1">
      <c r="B88" s="214">
        <f t="shared" ref="B88" si="98">B86+1</f>
        <v>40</v>
      </c>
      <c r="C88" s="216"/>
      <c r="D88" s="218"/>
      <c r="E88" s="56"/>
      <c r="F88" s="57">
        <v>0</v>
      </c>
      <c r="G88" s="57">
        <v>0</v>
      </c>
      <c r="H88" s="57">
        <v>0</v>
      </c>
      <c r="I88" s="57">
        <v>0</v>
      </c>
      <c r="J88" s="57">
        <v>0</v>
      </c>
      <c r="K88" s="57">
        <v>0</v>
      </c>
      <c r="L88" s="57">
        <v>0</v>
      </c>
      <c r="M88" s="57">
        <v>0</v>
      </c>
      <c r="N88" s="57">
        <v>0</v>
      </c>
      <c r="O88" s="57">
        <v>0</v>
      </c>
      <c r="P88" s="57">
        <v>0</v>
      </c>
      <c r="Q88" s="57">
        <v>0</v>
      </c>
      <c r="R88" s="57">
        <v>0</v>
      </c>
      <c r="S88" s="57">
        <v>0</v>
      </c>
      <c r="T88" s="58"/>
      <c r="U88" s="58"/>
      <c r="V88" s="58"/>
      <c r="W88" s="58"/>
      <c r="X88" s="59"/>
      <c r="Y88" s="60"/>
      <c r="Z88" s="60"/>
      <c r="AA88" s="60"/>
      <c r="AB88" s="60"/>
      <c r="AC88" s="60"/>
      <c r="AD88" s="60"/>
      <c r="AE88" s="60"/>
      <c r="AF88" s="60"/>
      <c r="AG88" s="60"/>
      <c r="AH88" s="60"/>
      <c r="AI88" s="60"/>
      <c r="AJ88" s="60"/>
      <c r="AK88" s="60"/>
      <c r="AL88" s="60"/>
      <c r="AM88" s="60"/>
      <c r="AN88" s="60"/>
      <c r="AO88" s="60"/>
      <c r="AP88" s="60"/>
      <c r="AQ88" s="60"/>
      <c r="AR88" s="60"/>
    </row>
    <row r="89" spans="2:44" hidden="1">
      <c r="B89" s="215"/>
      <c r="C89" s="217"/>
      <c r="D89" s="219"/>
      <c r="E89" s="61" t="s">
        <v>303</v>
      </c>
      <c r="F89" s="62">
        <f t="shared" ref="F89:S89" si="99">IF(ISBLANK(F88),"",IF(ISBLANK(F90),"",ROUND(F90-F88,10)))</f>
        <v>0</v>
      </c>
      <c r="G89" s="62">
        <f t="shared" si="99"/>
        <v>0</v>
      </c>
      <c r="H89" s="62">
        <f t="shared" si="99"/>
        <v>0</v>
      </c>
      <c r="I89" s="62">
        <f t="shared" si="99"/>
        <v>0</v>
      </c>
      <c r="J89" s="62">
        <f t="shared" si="99"/>
        <v>0</v>
      </c>
      <c r="K89" s="62">
        <f t="shared" si="99"/>
        <v>0</v>
      </c>
      <c r="L89" s="62">
        <f t="shared" si="99"/>
        <v>0</v>
      </c>
      <c r="M89" s="62">
        <f t="shared" si="99"/>
        <v>0</v>
      </c>
      <c r="N89" s="62">
        <f t="shared" si="99"/>
        <v>0</v>
      </c>
      <c r="O89" s="62">
        <f t="shared" si="99"/>
        <v>0</v>
      </c>
      <c r="P89" s="62">
        <f t="shared" si="99"/>
        <v>0</v>
      </c>
      <c r="Q89" s="62">
        <f t="shared" si="99"/>
        <v>0</v>
      </c>
      <c r="R89" s="62">
        <f t="shared" si="99"/>
        <v>0</v>
      </c>
      <c r="S89" s="62">
        <f t="shared" si="99"/>
        <v>0</v>
      </c>
      <c r="T89" s="63" t="s">
        <v>304</v>
      </c>
      <c r="U89" s="63" t="str" cm="1">
        <f t="array" ref="U89">IFERROR(IF(T89="NO",MODE(IF($F$7:$S$7="YES",IF(F89:S89&gt;0,F89:S89))),MODE(IF($F$7:$S$7="YES",F89:S89))),"")</f>
        <v/>
      </c>
      <c r="V89" s="63" t="s">
        <v>304</v>
      </c>
      <c r="W89" s="63" t="str" cm="1">
        <f t="array" ref="W89">IFERROR(IF(V89="NO",MEDIAN(IF($F$7:$S$7="YES",IF(F89:S89&gt;0,F89:S89))),MEDIAN(IF($F$7:$S$7="YES",F89:S89))),"")</f>
        <v/>
      </c>
      <c r="X89" s="63" t="str">
        <f t="shared" ref="X89" si="100">IF(U89="","Median","Mode")</f>
        <v>Median</v>
      </c>
      <c r="Y89" s="60"/>
      <c r="Z89" s="60"/>
      <c r="AA89" s="60"/>
      <c r="AB89" s="60"/>
      <c r="AC89" s="60"/>
      <c r="AD89" s="60"/>
      <c r="AE89" s="60"/>
      <c r="AF89" s="60"/>
      <c r="AG89" s="60"/>
      <c r="AH89" s="60"/>
      <c r="AI89" s="60"/>
      <c r="AJ89" s="60"/>
      <c r="AK89" s="60"/>
      <c r="AL89" s="60"/>
      <c r="AM89" s="60"/>
      <c r="AN89" s="60"/>
      <c r="AO89" s="60"/>
      <c r="AP89" s="60"/>
      <c r="AQ89" s="60"/>
      <c r="AR89" s="60"/>
    </row>
    <row r="90" spans="2:44" ht="15" hidden="1" customHeight="1" thickBot="1">
      <c r="B90" s="214">
        <f t="shared" ref="B90" si="101">B88+1</f>
        <v>41</v>
      </c>
      <c r="C90" s="216"/>
      <c r="D90" s="218"/>
      <c r="E90" s="56"/>
      <c r="F90" s="57">
        <v>0</v>
      </c>
      <c r="G90" s="57">
        <v>0</v>
      </c>
      <c r="H90" s="57">
        <v>0</v>
      </c>
      <c r="I90" s="57">
        <v>0</v>
      </c>
      <c r="J90" s="57">
        <v>0</v>
      </c>
      <c r="K90" s="57">
        <v>0</v>
      </c>
      <c r="L90" s="57">
        <v>0</v>
      </c>
      <c r="M90" s="57">
        <v>0</v>
      </c>
      <c r="N90" s="57">
        <v>0</v>
      </c>
      <c r="O90" s="57">
        <v>0</v>
      </c>
      <c r="P90" s="57">
        <v>0</v>
      </c>
      <c r="Q90" s="57">
        <v>0</v>
      </c>
      <c r="R90" s="57">
        <v>0</v>
      </c>
      <c r="S90" s="57">
        <v>0</v>
      </c>
      <c r="T90" s="58"/>
      <c r="U90" s="58"/>
      <c r="V90" s="58"/>
      <c r="W90" s="58"/>
      <c r="X90" s="59"/>
      <c r="Y90" s="60"/>
      <c r="Z90" s="60"/>
      <c r="AA90" s="60"/>
      <c r="AB90" s="60"/>
      <c r="AC90" s="60"/>
      <c r="AD90" s="60"/>
      <c r="AE90" s="60"/>
      <c r="AF90" s="60"/>
      <c r="AG90" s="60"/>
      <c r="AH90" s="60"/>
      <c r="AI90" s="60"/>
      <c r="AJ90" s="60"/>
      <c r="AK90" s="60"/>
      <c r="AL90" s="60"/>
      <c r="AM90" s="60"/>
      <c r="AN90" s="60"/>
      <c r="AO90" s="60"/>
      <c r="AP90" s="60"/>
      <c r="AQ90" s="60"/>
      <c r="AR90" s="60"/>
    </row>
    <row r="91" spans="2:44" hidden="1">
      <c r="B91" s="215"/>
      <c r="C91" s="217"/>
      <c r="D91" s="219"/>
      <c r="E91" s="61" t="s">
        <v>303</v>
      </c>
      <c r="F91" s="62">
        <f t="shared" ref="F91:S91" si="102">IF(ISBLANK(F90),"",IF(ISBLANK(F92),"",ROUND(F92-F90,10)))</f>
        <v>0</v>
      </c>
      <c r="G91" s="62">
        <f t="shared" si="102"/>
        <v>0</v>
      </c>
      <c r="H91" s="62">
        <f t="shared" si="102"/>
        <v>0</v>
      </c>
      <c r="I91" s="62">
        <f t="shared" si="102"/>
        <v>0</v>
      </c>
      <c r="J91" s="62">
        <f t="shared" si="102"/>
        <v>0</v>
      </c>
      <c r="K91" s="62">
        <f t="shared" si="102"/>
        <v>0</v>
      </c>
      <c r="L91" s="62">
        <f t="shared" si="102"/>
        <v>0</v>
      </c>
      <c r="M91" s="62">
        <f t="shared" si="102"/>
        <v>0</v>
      </c>
      <c r="N91" s="62">
        <f t="shared" si="102"/>
        <v>0</v>
      </c>
      <c r="O91" s="62">
        <f t="shared" si="102"/>
        <v>0</v>
      </c>
      <c r="P91" s="62">
        <f t="shared" si="102"/>
        <v>0</v>
      </c>
      <c r="Q91" s="62">
        <f t="shared" si="102"/>
        <v>0</v>
      </c>
      <c r="R91" s="62">
        <f t="shared" si="102"/>
        <v>0</v>
      </c>
      <c r="S91" s="62">
        <f t="shared" si="102"/>
        <v>0</v>
      </c>
      <c r="T91" s="63" t="s">
        <v>304</v>
      </c>
      <c r="U91" s="63" t="str" cm="1">
        <f t="array" ref="U91">IFERROR(IF(T91="NO",MODE(IF($F$7:$S$7="YES",IF(F91:S91&gt;0,F91:S91))),MODE(IF($F$7:$S$7="YES",F91:S91))),"")</f>
        <v/>
      </c>
      <c r="V91" s="63" t="s">
        <v>304</v>
      </c>
      <c r="W91" s="63" t="str" cm="1">
        <f t="array" ref="W91">IFERROR(IF(V91="NO",MEDIAN(IF($F$7:$S$7="YES",IF(F91:S91&gt;0,F91:S91))),MEDIAN(IF($F$7:$S$7="YES",F91:S91))),"")</f>
        <v/>
      </c>
      <c r="X91" s="63" t="str">
        <f t="shared" ref="X91" si="103">IF(U91="","Median","Mode")</f>
        <v>Median</v>
      </c>
      <c r="Y91" s="60"/>
      <c r="Z91" s="60"/>
      <c r="AA91" s="60"/>
      <c r="AB91" s="60"/>
      <c r="AC91" s="60"/>
      <c r="AD91" s="60"/>
      <c r="AE91" s="60"/>
      <c r="AF91" s="60"/>
      <c r="AG91" s="60"/>
      <c r="AH91" s="60"/>
      <c r="AI91" s="60"/>
      <c r="AJ91" s="60"/>
      <c r="AK91" s="60"/>
      <c r="AL91" s="60"/>
      <c r="AM91" s="60"/>
      <c r="AN91" s="60"/>
      <c r="AO91" s="60"/>
      <c r="AP91" s="60"/>
      <c r="AQ91" s="60"/>
      <c r="AR91" s="60"/>
    </row>
    <row r="92" spans="2:44" ht="15" hidden="1" customHeight="1" thickBot="1">
      <c r="B92" s="214">
        <f t="shared" ref="B92" si="104">B90+1</f>
        <v>42</v>
      </c>
      <c r="C92" s="216"/>
      <c r="D92" s="218"/>
      <c r="E92" s="56"/>
      <c r="F92" s="57">
        <v>0</v>
      </c>
      <c r="G92" s="57">
        <v>0</v>
      </c>
      <c r="H92" s="57">
        <v>0</v>
      </c>
      <c r="I92" s="57">
        <v>0</v>
      </c>
      <c r="J92" s="57">
        <v>0</v>
      </c>
      <c r="K92" s="57">
        <v>0</v>
      </c>
      <c r="L92" s="57">
        <v>0</v>
      </c>
      <c r="M92" s="57">
        <v>0</v>
      </c>
      <c r="N92" s="57">
        <v>0</v>
      </c>
      <c r="O92" s="57">
        <v>0</v>
      </c>
      <c r="P92" s="57">
        <v>0</v>
      </c>
      <c r="Q92" s="57">
        <v>0</v>
      </c>
      <c r="R92" s="57">
        <v>0</v>
      </c>
      <c r="S92" s="57">
        <v>0</v>
      </c>
      <c r="T92" s="58"/>
      <c r="U92" s="58"/>
      <c r="V92" s="58"/>
      <c r="W92" s="58"/>
      <c r="X92" s="59"/>
      <c r="Y92" s="60"/>
      <c r="Z92" s="60"/>
      <c r="AA92" s="60"/>
      <c r="AB92" s="60"/>
      <c r="AC92" s="60"/>
      <c r="AD92" s="60"/>
      <c r="AE92" s="60"/>
      <c r="AF92" s="60"/>
      <c r="AG92" s="60"/>
      <c r="AH92" s="60"/>
      <c r="AI92" s="60"/>
      <c r="AJ92" s="60"/>
      <c r="AK92" s="60"/>
      <c r="AL92" s="60"/>
      <c r="AM92" s="60"/>
      <c r="AN92" s="60"/>
      <c r="AO92" s="60"/>
      <c r="AP92" s="60"/>
      <c r="AQ92" s="60"/>
      <c r="AR92" s="60"/>
    </row>
    <row r="93" spans="2:44" hidden="1">
      <c r="B93" s="215"/>
      <c r="C93" s="217"/>
      <c r="D93" s="219"/>
      <c r="E93" s="61" t="s">
        <v>303</v>
      </c>
      <c r="F93" s="62">
        <f t="shared" ref="F93:S93" si="105">IF(ISBLANK(F92),"",IF(ISBLANK(F94),"",ROUND(F94-F92,10)))</f>
        <v>0</v>
      </c>
      <c r="G93" s="62">
        <f t="shared" si="105"/>
        <v>0</v>
      </c>
      <c r="H93" s="62">
        <f t="shared" si="105"/>
        <v>0</v>
      </c>
      <c r="I93" s="62">
        <f t="shared" si="105"/>
        <v>0</v>
      </c>
      <c r="J93" s="62">
        <f t="shared" si="105"/>
        <v>0</v>
      </c>
      <c r="K93" s="62">
        <f t="shared" si="105"/>
        <v>0</v>
      </c>
      <c r="L93" s="62">
        <f t="shared" si="105"/>
        <v>0</v>
      </c>
      <c r="M93" s="62">
        <f t="shared" si="105"/>
        <v>0</v>
      </c>
      <c r="N93" s="62">
        <f t="shared" si="105"/>
        <v>0</v>
      </c>
      <c r="O93" s="62">
        <f t="shared" si="105"/>
        <v>0</v>
      </c>
      <c r="P93" s="62">
        <f t="shared" si="105"/>
        <v>0</v>
      </c>
      <c r="Q93" s="62">
        <f t="shared" si="105"/>
        <v>0</v>
      </c>
      <c r="R93" s="62">
        <f t="shared" si="105"/>
        <v>0</v>
      </c>
      <c r="S93" s="62">
        <f t="shared" si="105"/>
        <v>0</v>
      </c>
      <c r="T93" s="63" t="s">
        <v>304</v>
      </c>
      <c r="U93" s="63" t="str" cm="1">
        <f t="array" ref="U93">IFERROR(IF(T93="NO",MODE(IF($F$7:$S$7="YES",IF(F93:S93&gt;0,F93:S93))),MODE(IF($F$7:$S$7="YES",F93:S93))),"")</f>
        <v/>
      </c>
      <c r="V93" s="63" t="s">
        <v>304</v>
      </c>
      <c r="W93" s="63" t="str" cm="1">
        <f t="array" ref="W93">IFERROR(IF(V93="NO",MEDIAN(IF($F$7:$S$7="YES",IF(F93:S93&gt;0,F93:S93))),MEDIAN(IF($F$7:$S$7="YES",F93:S93))),"")</f>
        <v/>
      </c>
      <c r="X93" s="63" t="str">
        <f t="shared" ref="X93" si="106">IF(U93="","Median","Mode")</f>
        <v>Median</v>
      </c>
      <c r="Y93" s="60"/>
      <c r="Z93" s="60"/>
      <c r="AA93" s="60"/>
      <c r="AB93" s="60"/>
      <c r="AC93" s="60"/>
      <c r="AD93" s="60"/>
      <c r="AE93" s="60"/>
      <c r="AF93" s="60"/>
      <c r="AG93" s="60"/>
      <c r="AH93" s="60"/>
      <c r="AI93" s="60"/>
      <c r="AJ93" s="60"/>
      <c r="AK93" s="60"/>
      <c r="AL93" s="60"/>
      <c r="AM93" s="60"/>
      <c r="AN93" s="60"/>
      <c r="AO93" s="60"/>
      <c r="AP93" s="60"/>
      <c r="AQ93" s="60"/>
      <c r="AR93" s="60"/>
    </row>
    <row r="94" spans="2:44" ht="15" hidden="1" customHeight="1" thickBot="1">
      <c r="B94" s="214">
        <f t="shared" ref="B94" si="107">B92+1</f>
        <v>43</v>
      </c>
      <c r="C94" s="216"/>
      <c r="D94" s="218"/>
      <c r="E94" s="56"/>
      <c r="F94" s="57">
        <v>0</v>
      </c>
      <c r="G94" s="57">
        <v>0</v>
      </c>
      <c r="H94" s="57">
        <v>0</v>
      </c>
      <c r="I94" s="57">
        <v>0</v>
      </c>
      <c r="J94" s="57">
        <v>0</v>
      </c>
      <c r="K94" s="57">
        <v>0</v>
      </c>
      <c r="L94" s="57">
        <v>0</v>
      </c>
      <c r="M94" s="57">
        <v>0</v>
      </c>
      <c r="N94" s="57">
        <v>0</v>
      </c>
      <c r="O94" s="57">
        <v>0</v>
      </c>
      <c r="P94" s="57">
        <v>0</v>
      </c>
      <c r="Q94" s="57">
        <v>0</v>
      </c>
      <c r="R94" s="57">
        <v>0</v>
      </c>
      <c r="S94" s="57">
        <v>0</v>
      </c>
      <c r="T94" s="58"/>
      <c r="U94" s="58"/>
      <c r="V94" s="58"/>
      <c r="W94" s="58"/>
      <c r="X94" s="59"/>
      <c r="Y94" s="60"/>
      <c r="Z94" s="60"/>
      <c r="AA94" s="60"/>
      <c r="AB94" s="60"/>
      <c r="AC94" s="60"/>
      <c r="AD94" s="60"/>
      <c r="AE94" s="60"/>
      <c r="AF94" s="60"/>
      <c r="AG94" s="60"/>
      <c r="AH94" s="60"/>
      <c r="AI94" s="60"/>
      <c r="AJ94" s="60"/>
      <c r="AK94" s="60"/>
      <c r="AL94" s="60"/>
      <c r="AM94" s="60"/>
      <c r="AN94" s="60"/>
      <c r="AO94" s="60"/>
      <c r="AP94" s="60"/>
      <c r="AQ94" s="60"/>
      <c r="AR94" s="60"/>
    </row>
    <row r="95" spans="2:44" hidden="1">
      <c r="B95" s="215"/>
      <c r="C95" s="217"/>
      <c r="D95" s="219"/>
      <c r="E95" s="61" t="s">
        <v>303</v>
      </c>
      <c r="F95" s="62">
        <f t="shared" ref="F95:S95" si="108">IF(ISBLANK(F94),"",IF(ISBLANK(F96),"",ROUND(F96-F94,10)))</f>
        <v>0</v>
      </c>
      <c r="G95" s="62">
        <f t="shared" si="108"/>
        <v>0</v>
      </c>
      <c r="H95" s="62">
        <f t="shared" si="108"/>
        <v>0</v>
      </c>
      <c r="I95" s="62">
        <f t="shared" si="108"/>
        <v>0</v>
      </c>
      <c r="J95" s="62">
        <f t="shared" si="108"/>
        <v>0</v>
      </c>
      <c r="K95" s="62">
        <f t="shared" si="108"/>
        <v>0</v>
      </c>
      <c r="L95" s="62">
        <f t="shared" si="108"/>
        <v>0</v>
      </c>
      <c r="M95" s="62">
        <f t="shared" si="108"/>
        <v>0</v>
      </c>
      <c r="N95" s="62">
        <f t="shared" si="108"/>
        <v>0</v>
      </c>
      <c r="O95" s="62">
        <f t="shared" si="108"/>
        <v>0</v>
      </c>
      <c r="P95" s="62">
        <f t="shared" si="108"/>
        <v>0</v>
      </c>
      <c r="Q95" s="62">
        <f t="shared" si="108"/>
        <v>0</v>
      </c>
      <c r="R95" s="62">
        <f t="shared" si="108"/>
        <v>0</v>
      </c>
      <c r="S95" s="62">
        <f t="shared" si="108"/>
        <v>0</v>
      </c>
      <c r="T95" s="63" t="s">
        <v>304</v>
      </c>
      <c r="U95" s="63" t="str" cm="1">
        <f t="array" ref="U95">IFERROR(IF(T95="NO",MODE(IF($F$7:$S$7="YES",IF(F95:S95&gt;0,F95:S95))),MODE(IF($F$7:$S$7="YES",F95:S95))),"")</f>
        <v/>
      </c>
      <c r="V95" s="63" t="s">
        <v>304</v>
      </c>
      <c r="W95" s="63" t="str" cm="1">
        <f t="array" ref="W95">IFERROR(IF(V95="NO",MEDIAN(IF($F$7:$S$7="YES",IF(F95:S95&gt;0,F95:S95))),MEDIAN(IF($F$7:$S$7="YES",F95:S95))),"")</f>
        <v/>
      </c>
      <c r="X95" s="63" t="str">
        <f t="shared" ref="X95" si="109">IF(U95="","Median","Mode")</f>
        <v>Median</v>
      </c>
      <c r="Y95" s="60"/>
      <c r="Z95" s="60"/>
      <c r="AA95" s="60"/>
      <c r="AB95" s="60"/>
      <c r="AC95" s="60"/>
      <c r="AD95" s="60"/>
      <c r="AE95" s="60"/>
      <c r="AF95" s="60"/>
      <c r="AG95" s="60"/>
      <c r="AH95" s="60"/>
      <c r="AI95" s="60"/>
      <c r="AJ95" s="60"/>
      <c r="AK95" s="60"/>
      <c r="AL95" s="60"/>
      <c r="AM95" s="60"/>
      <c r="AN95" s="60"/>
      <c r="AO95" s="60"/>
      <c r="AP95" s="60"/>
      <c r="AQ95" s="60"/>
      <c r="AR95" s="60"/>
    </row>
    <row r="96" spans="2:44" ht="15" hidden="1" customHeight="1" thickBot="1">
      <c r="B96" s="214">
        <f t="shared" ref="B96" si="110">B94+1</f>
        <v>44</v>
      </c>
      <c r="C96" s="216"/>
      <c r="D96" s="218"/>
      <c r="E96" s="56"/>
      <c r="F96" s="57">
        <v>0</v>
      </c>
      <c r="G96" s="57">
        <v>0</v>
      </c>
      <c r="H96" s="57">
        <v>0</v>
      </c>
      <c r="I96" s="57">
        <v>0</v>
      </c>
      <c r="J96" s="57">
        <v>0</v>
      </c>
      <c r="K96" s="57">
        <v>0</v>
      </c>
      <c r="L96" s="57">
        <v>0</v>
      </c>
      <c r="M96" s="57">
        <v>0</v>
      </c>
      <c r="N96" s="57">
        <v>0</v>
      </c>
      <c r="O96" s="57">
        <v>0</v>
      </c>
      <c r="P96" s="57">
        <v>0</v>
      </c>
      <c r="Q96" s="57">
        <v>0</v>
      </c>
      <c r="R96" s="57">
        <v>0</v>
      </c>
      <c r="S96" s="57">
        <v>0</v>
      </c>
      <c r="T96" s="58"/>
      <c r="U96" s="58"/>
      <c r="V96" s="58"/>
      <c r="W96" s="58"/>
      <c r="X96" s="59"/>
      <c r="Y96" s="60"/>
      <c r="Z96" s="60"/>
      <c r="AA96" s="60"/>
      <c r="AB96" s="60"/>
      <c r="AC96" s="60"/>
      <c r="AD96" s="60"/>
      <c r="AE96" s="60"/>
      <c r="AF96" s="60"/>
      <c r="AG96" s="60"/>
      <c r="AH96" s="60"/>
      <c r="AI96" s="60"/>
      <c r="AJ96" s="60"/>
      <c r="AK96" s="60"/>
      <c r="AL96" s="60"/>
      <c r="AM96" s="60"/>
      <c r="AN96" s="60"/>
      <c r="AO96" s="60"/>
      <c r="AP96" s="60"/>
      <c r="AQ96" s="60"/>
      <c r="AR96" s="60"/>
    </row>
    <row r="97" spans="2:44" hidden="1">
      <c r="B97" s="215"/>
      <c r="C97" s="217"/>
      <c r="D97" s="219"/>
      <c r="E97" s="61" t="s">
        <v>303</v>
      </c>
      <c r="F97" s="62">
        <f t="shared" ref="F97:S97" si="111">IF(ISBLANK(F96),"",IF(ISBLANK(F98),"",ROUND(F98-F96,10)))</f>
        <v>0</v>
      </c>
      <c r="G97" s="62">
        <f t="shared" si="111"/>
        <v>0</v>
      </c>
      <c r="H97" s="62">
        <f t="shared" si="111"/>
        <v>0</v>
      </c>
      <c r="I97" s="62">
        <f t="shared" si="111"/>
        <v>0</v>
      </c>
      <c r="J97" s="62">
        <f t="shared" si="111"/>
        <v>0</v>
      </c>
      <c r="K97" s="62">
        <f t="shared" si="111"/>
        <v>0</v>
      </c>
      <c r="L97" s="62">
        <f t="shared" si="111"/>
        <v>0</v>
      </c>
      <c r="M97" s="62">
        <f t="shared" si="111"/>
        <v>0</v>
      </c>
      <c r="N97" s="62">
        <f t="shared" si="111"/>
        <v>0</v>
      </c>
      <c r="O97" s="62">
        <f t="shared" si="111"/>
        <v>0</v>
      </c>
      <c r="P97" s="62">
        <f t="shared" si="111"/>
        <v>0</v>
      </c>
      <c r="Q97" s="62">
        <f t="shared" si="111"/>
        <v>0</v>
      </c>
      <c r="R97" s="62">
        <f t="shared" si="111"/>
        <v>0</v>
      </c>
      <c r="S97" s="62">
        <f t="shared" si="111"/>
        <v>0</v>
      </c>
      <c r="T97" s="63" t="s">
        <v>304</v>
      </c>
      <c r="U97" s="63" t="str" cm="1">
        <f t="array" ref="U97">IFERROR(IF(T97="NO",MODE(IF($F$7:$S$7="YES",IF(F97:S97&gt;0,F97:S97))),MODE(IF($F$7:$S$7="YES",F97:S97))),"")</f>
        <v/>
      </c>
      <c r="V97" s="63" t="s">
        <v>304</v>
      </c>
      <c r="W97" s="63" t="str" cm="1">
        <f t="array" ref="W97">IFERROR(IF(V97="NO",MEDIAN(IF($F$7:$S$7="YES",IF(F97:S97&gt;0,F97:S97))),MEDIAN(IF($F$7:$S$7="YES",F97:S97))),"")</f>
        <v/>
      </c>
      <c r="X97" s="63" t="str">
        <f t="shared" ref="X97" si="112">IF(U97="","Median","Mode")</f>
        <v>Median</v>
      </c>
      <c r="Y97" s="60"/>
      <c r="Z97" s="60"/>
      <c r="AA97" s="60"/>
      <c r="AB97" s="60"/>
      <c r="AC97" s="60"/>
      <c r="AD97" s="60"/>
      <c r="AE97" s="60"/>
      <c r="AF97" s="60"/>
      <c r="AG97" s="60"/>
      <c r="AH97" s="60"/>
      <c r="AI97" s="60"/>
      <c r="AJ97" s="60"/>
      <c r="AK97" s="60"/>
      <c r="AL97" s="60"/>
      <c r="AM97" s="60"/>
      <c r="AN97" s="60"/>
      <c r="AO97" s="60"/>
      <c r="AP97" s="60"/>
      <c r="AQ97" s="60"/>
      <c r="AR97" s="60"/>
    </row>
    <row r="98" spans="2:44" ht="15" hidden="1" customHeight="1" thickBot="1">
      <c r="B98" s="214">
        <f t="shared" ref="B98" si="113">B96+1</f>
        <v>45</v>
      </c>
      <c r="C98" s="216"/>
      <c r="D98" s="218"/>
      <c r="E98" s="56"/>
      <c r="F98" s="57">
        <v>0</v>
      </c>
      <c r="G98" s="57">
        <v>0</v>
      </c>
      <c r="H98" s="57">
        <v>0</v>
      </c>
      <c r="I98" s="57">
        <v>0</v>
      </c>
      <c r="J98" s="57">
        <v>0</v>
      </c>
      <c r="K98" s="57">
        <v>0</v>
      </c>
      <c r="L98" s="57">
        <v>0</v>
      </c>
      <c r="M98" s="57">
        <v>0</v>
      </c>
      <c r="N98" s="57">
        <v>0</v>
      </c>
      <c r="O98" s="57">
        <v>0</v>
      </c>
      <c r="P98" s="57">
        <v>0</v>
      </c>
      <c r="Q98" s="57">
        <v>0</v>
      </c>
      <c r="R98" s="57">
        <v>0</v>
      </c>
      <c r="S98" s="57">
        <v>0</v>
      </c>
      <c r="T98" s="58"/>
      <c r="U98" s="58"/>
      <c r="V98" s="58"/>
      <c r="W98" s="58"/>
      <c r="X98" s="59"/>
      <c r="Y98" s="60"/>
      <c r="Z98" s="60"/>
      <c r="AA98" s="60"/>
      <c r="AB98" s="60"/>
      <c r="AC98" s="60"/>
      <c r="AD98" s="60"/>
      <c r="AE98" s="60"/>
      <c r="AF98" s="60"/>
      <c r="AG98" s="60"/>
      <c r="AH98" s="60"/>
      <c r="AI98" s="60"/>
      <c r="AJ98" s="60"/>
      <c r="AK98" s="60"/>
      <c r="AL98" s="60"/>
      <c r="AM98" s="60"/>
      <c r="AN98" s="60"/>
      <c r="AO98" s="60"/>
      <c r="AP98" s="60"/>
      <c r="AQ98" s="60"/>
      <c r="AR98" s="60"/>
    </row>
    <row r="99" spans="2:44" hidden="1">
      <c r="B99" s="215"/>
      <c r="C99" s="217"/>
      <c r="D99" s="219"/>
      <c r="E99" s="61" t="s">
        <v>303</v>
      </c>
      <c r="F99" s="62" t="str">
        <f t="shared" ref="F99:S99" si="114">IF(ISBLANK(F98),"",IF(ISBLANK(F100),"",ROUND(F100-F98,10)))</f>
        <v/>
      </c>
      <c r="G99" s="62" t="str">
        <f t="shared" si="114"/>
        <v/>
      </c>
      <c r="H99" s="62" t="str">
        <f t="shared" si="114"/>
        <v/>
      </c>
      <c r="I99" s="62" t="str">
        <f t="shared" si="114"/>
        <v/>
      </c>
      <c r="J99" s="62" t="str">
        <f t="shared" si="114"/>
        <v/>
      </c>
      <c r="K99" s="62" t="str">
        <f t="shared" si="114"/>
        <v/>
      </c>
      <c r="L99" s="62" t="str">
        <f t="shared" si="114"/>
        <v/>
      </c>
      <c r="M99" s="62" t="str">
        <f t="shared" si="114"/>
        <v/>
      </c>
      <c r="N99" s="62" t="str">
        <f t="shared" si="114"/>
        <v/>
      </c>
      <c r="O99" s="62" t="str">
        <f t="shared" si="114"/>
        <v/>
      </c>
      <c r="P99" s="62" t="str">
        <f t="shared" si="114"/>
        <v/>
      </c>
      <c r="Q99" s="62" t="str">
        <f t="shared" si="114"/>
        <v/>
      </c>
      <c r="R99" s="62" t="str">
        <f t="shared" si="114"/>
        <v/>
      </c>
      <c r="S99" s="62" t="str">
        <f t="shared" si="114"/>
        <v/>
      </c>
      <c r="T99" s="63" t="s">
        <v>304</v>
      </c>
      <c r="U99" s="63" t="str" cm="1">
        <f t="array" ref="U99">IFERROR(IF(T99="NO",MODE(IF($F$7:$S$7="YES",IF(F99:S99&gt;0,F99:S99))),MODE(IF($F$7:$S$7="YES",F99:S99))),"")</f>
        <v/>
      </c>
      <c r="V99" s="63" t="s">
        <v>304</v>
      </c>
      <c r="W99" s="63" t="str" cm="1">
        <f t="array" ref="W99">IFERROR(IF(V99="NO",MEDIAN(IF($F$7:$S$7="YES",IF(F99:S99&gt;0,F99:S99))),MEDIAN(IF($F$7:$S$7="YES",F99:S99))),"")</f>
        <v/>
      </c>
      <c r="X99" s="63" t="str">
        <f t="shared" ref="X99" si="115">IF(U99="","Median","Mode")</f>
        <v>Median</v>
      </c>
      <c r="Y99" s="60"/>
      <c r="Z99" s="60"/>
      <c r="AA99" s="60"/>
      <c r="AB99" s="60"/>
      <c r="AC99" s="60"/>
      <c r="AD99" s="60"/>
      <c r="AE99" s="60"/>
      <c r="AF99" s="60"/>
      <c r="AG99" s="60"/>
      <c r="AH99" s="60"/>
      <c r="AI99" s="60"/>
      <c r="AJ99" s="60"/>
      <c r="AK99" s="60"/>
      <c r="AL99" s="60"/>
      <c r="AM99" s="60"/>
      <c r="AN99" s="60"/>
      <c r="AO99" s="60"/>
      <c r="AP99" s="60"/>
      <c r="AQ99" s="60"/>
      <c r="AR99" s="60"/>
    </row>
    <row r="100" spans="2:44" ht="15" hidden="1" customHeight="1" thickBot="1">
      <c r="B100" s="214"/>
      <c r="C100" s="220"/>
      <c r="D100" s="218"/>
      <c r="E100" s="56"/>
      <c r="F100" s="57"/>
      <c r="G100" s="57"/>
      <c r="H100" s="57"/>
      <c r="I100" s="57"/>
      <c r="J100" s="57"/>
      <c r="K100" s="57"/>
      <c r="L100" s="57"/>
      <c r="M100" s="57"/>
      <c r="N100" s="57"/>
      <c r="O100" s="57"/>
      <c r="P100" s="57"/>
      <c r="Q100" s="57"/>
      <c r="R100" s="57"/>
      <c r="S100" s="57"/>
      <c r="T100" s="58"/>
      <c r="U100" s="58"/>
      <c r="V100" s="58"/>
      <c r="W100" s="58"/>
      <c r="X100" s="59"/>
      <c r="AL100" s="36"/>
      <c r="AM100" s="36"/>
    </row>
    <row r="101" spans="2:44" customFormat="1">
      <c r="B101" s="215"/>
      <c r="C101" s="221"/>
      <c r="D101" s="219"/>
      <c r="E101" s="71"/>
      <c r="F101" s="72" t="str">
        <f>IF(ISBLANK(F100),"",IF(ISBLANK(F102),"",ROUND(F102-F100,10)))</f>
        <v/>
      </c>
      <c r="G101" s="72" t="str">
        <f t="shared" ref="G101:S101" si="116">IF(ISBLANK(G100),"",IF(ISBLANK(G102),"",ROUND(G102-G100,10)))</f>
        <v/>
      </c>
      <c r="H101" s="72" t="str">
        <f t="shared" si="116"/>
        <v/>
      </c>
      <c r="I101" s="72" t="str">
        <f t="shared" si="116"/>
        <v/>
      </c>
      <c r="J101" s="72" t="str">
        <f t="shared" si="116"/>
        <v/>
      </c>
      <c r="K101" s="72" t="str">
        <f t="shared" si="116"/>
        <v/>
      </c>
      <c r="L101" s="72" t="str">
        <f t="shared" si="116"/>
        <v/>
      </c>
      <c r="M101" s="72" t="str">
        <f t="shared" si="116"/>
        <v/>
      </c>
      <c r="N101" s="72" t="str">
        <f t="shared" si="116"/>
        <v/>
      </c>
      <c r="O101" s="72" t="str">
        <f t="shared" si="116"/>
        <v/>
      </c>
      <c r="P101" s="72" t="str">
        <f t="shared" si="116"/>
        <v/>
      </c>
      <c r="Q101" s="72" t="str">
        <f t="shared" si="116"/>
        <v/>
      </c>
      <c r="R101" s="72" t="str">
        <f t="shared" si="116"/>
        <v/>
      </c>
      <c r="S101" s="72" t="str">
        <f t="shared" si="116"/>
        <v/>
      </c>
      <c r="T101" s="63"/>
      <c r="U101" s="63"/>
      <c r="V101" s="73"/>
    </row>
    <row r="102" spans="2:44">
      <c r="I102" s="39"/>
      <c r="J102" s="39"/>
      <c r="K102" s="39"/>
      <c r="P102" s="39"/>
      <c r="Q102" s="39"/>
      <c r="R102" s="39"/>
      <c r="T102" s="38"/>
      <c r="U102" s="38"/>
      <c r="V102" s="38"/>
      <c r="AL102" s="36"/>
      <c r="AM102" s="36"/>
    </row>
    <row r="103" spans="2:44">
      <c r="C103" s="64" t="s">
        <v>314</v>
      </c>
      <c r="D103" s="65"/>
      <c r="E103"/>
      <c r="F103" s="63">
        <f t="shared" ref="F103:S103" si="117">F104+F105</f>
        <v>3.1249999899999999E-2</v>
      </c>
      <c r="G103" s="63">
        <f t="shared" si="117"/>
        <v>3.7499999899999997E-2</v>
      </c>
      <c r="H103" s="63">
        <f t="shared" si="117"/>
        <v>5.9722222200000001E-2</v>
      </c>
      <c r="I103" s="63">
        <f t="shared" si="117"/>
        <v>3.0555555599999999E-2</v>
      </c>
      <c r="J103" s="63">
        <f t="shared" si="117"/>
        <v>4.16666667E-2</v>
      </c>
      <c r="K103" s="63">
        <f t="shared" si="117"/>
        <v>4.4444444299999997E-2</v>
      </c>
      <c r="L103" s="63">
        <f t="shared" si="117"/>
        <v>5.6250000000000001E-2</v>
      </c>
      <c r="M103" s="63">
        <f t="shared" si="117"/>
        <v>5.6944444400000002E-2</v>
      </c>
      <c r="N103" s="63">
        <f t="shared" si="117"/>
        <v>8.4027777799999995E-2</v>
      </c>
      <c r="O103" s="63">
        <f t="shared" si="117"/>
        <v>9.3055555499999998E-2</v>
      </c>
      <c r="P103" s="63">
        <f t="shared" si="117"/>
        <v>7.2916666800000002E-2</v>
      </c>
      <c r="Q103" s="63">
        <f t="shared" si="117"/>
        <v>7.9861111099999993E-2</v>
      </c>
      <c r="R103" s="63">
        <f t="shared" si="117"/>
        <v>9.1666666699999996E-2</v>
      </c>
      <c r="S103" s="63">
        <f t="shared" si="117"/>
        <v>8.2638888900000013E-2</v>
      </c>
      <c r="T103" s="38"/>
      <c r="U103" s="38"/>
      <c r="V103" s="38"/>
      <c r="W103" s="63">
        <f>W104+W105</f>
        <v>5.62499999E-2</v>
      </c>
      <c r="AL103" s="36"/>
      <c r="AM103" s="36"/>
    </row>
    <row r="104" spans="2:44">
      <c r="C104" s="64" t="s">
        <v>315</v>
      </c>
      <c r="D104" s="65" t="s">
        <v>307</v>
      </c>
      <c r="E104"/>
      <c r="F104" s="66">
        <f t="shared" ref="F104:S104" si="118">SUMIF($E$10:$E$101,"W",F10:F101)</f>
        <v>7.6388888000000002E-3</v>
      </c>
      <c r="G104" s="66">
        <f t="shared" si="118"/>
        <v>2.0138888899999999E-2</v>
      </c>
      <c r="H104" s="66">
        <f t="shared" si="118"/>
        <v>2.8472222200000001E-2</v>
      </c>
      <c r="I104" s="66">
        <f t="shared" si="118"/>
        <v>6.9444445000000007E-3</v>
      </c>
      <c r="J104" s="66">
        <f t="shared" si="118"/>
        <v>1.73611111E-2</v>
      </c>
      <c r="K104" s="66">
        <f t="shared" si="118"/>
        <v>1.7361110999999999E-2</v>
      </c>
      <c r="L104" s="66">
        <f t="shared" si="118"/>
        <v>2.2222222200000002E-2</v>
      </c>
      <c r="M104" s="66">
        <f t="shared" si="118"/>
        <v>2.77777778E-2</v>
      </c>
      <c r="N104" s="66">
        <f t="shared" si="118"/>
        <v>5.2777777799999995E-2</v>
      </c>
      <c r="O104" s="66">
        <f t="shared" si="118"/>
        <v>4.7222222199999997E-2</v>
      </c>
      <c r="P104" s="66">
        <f t="shared" si="118"/>
        <v>3.1944444500000002E-2</v>
      </c>
      <c r="Q104" s="66">
        <f t="shared" si="118"/>
        <v>4.51388889E-2</v>
      </c>
      <c r="R104" s="66">
        <f t="shared" si="118"/>
        <v>4.4444444499999999E-2</v>
      </c>
      <c r="S104" s="66">
        <f t="shared" si="118"/>
        <v>4.8611111100000007E-2</v>
      </c>
      <c r="T104" s="38"/>
      <c r="U104" s="38"/>
      <c r="V104" s="38"/>
      <c r="W104" s="63">
        <f>SUMIFS(W10:W100,E10:E100,"W",X10:X100,"median")+SUMIFS(U10:U100,E10:E100,"W",X10:X100,"Mode")</f>
        <v>2.15277777E-2</v>
      </c>
      <c r="AL104" s="36"/>
      <c r="AM104" s="36"/>
    </row>
    <row r="105" spans="2:44">
      <c r="C105" s="67" t="s">
        <v>316</v>
      </c>
      <c r="D105" s="68" t="s">
        <v>303</v>
      </c>
      <c r="E105"/>
      <c r="F105" s="66">
        <f t="shared" ref="F105:S105" si="119">SUMIF($E$10:$E$101,"P",F10:F101)</f>
        <v>2.3611111099999998E-2</v>
      </c>
      <c r="G105" s="66">
        <f t="shared" si="119"/>
        <v>1.7361110999999999E-2</v>
      </c>
      <c r="H105" s="66">
        <f t="shared" si="119"/>
        <v>3.125E-2</v>
      </c>
      <c r="I105" s="66">
        <f t="shared" si="119"/>
        <v>2.3611111099999998E-2</v>
      </c>
      <c r="J105" s="66">
        <f t="shared" si="119"/>
        <v>2.4305555600000001E-2</v>
      </c>
      <c r="K105" s="66">
        <f t="shared" si="119"/>
        <v>2.7083333299999998E-2</v>
      </c>
      <c r="L105" s="66">
        <f t="shared" si="119"/>
        <v>3.4027777799999999E-2</v>
      </c>
      <c r="M105" s="66">
        <f t="shared" si="119"/>
        <v>2.9166666600000002E-2</v>
      </c>
      <c r="N105" s="66">
        <f t="shared" si="119"/>
        <v>3.125E-2</v>
      </c>
      <c r="O105" s="66">
        <f t="shared" si="119"/>
        <v>4.5833333300000001E-2</v>
      </c>
      <c r="P105" s="66">
        <f t="shared" si="119"/>
        <v>4.09722223E-2</v>
      </c>
      <c r="Q105" s="66">
        <f t="shared" si="119"/>
        <v>3.47222222E-2</v>
      </c>
      <c r="R105" s="66">
        <f t="shared" si="119"/>
        <v>4.7222222199999997E-2</v>
      </c>
      <c r="S105" s="66">
        <f t="shared" si="119"/>
        <v>3.4027777799999999E-2</v>
      </c>
      <c r="T105" s="38"/>
      <c r="U105" s="38"/>
      <c r="V105" s="38"/>
      <c r="W105" s="66">
        <f>SUMIFS(W10:W100,E10:E100,"P",X10:X100,"median")+SUMIFS(U10:U100,E10:E100,"P",X10:X100,"Mode")</f>
        <v>3.47222222E-2</v>
      </c>
      <c r="AN105" s="38"/>
    </row>
    <row r="106" spans="2:44">
      <c r="I106"/>
      <c r="N106"/>
      <c r="O106"/>
    </row>
    <row r="107" spans="2:44" s="38" customFormat="1">
      <c r="B107" s="36"/>
      <c r="C107" s="113" t="s">
        <v>317</v>
      </c>
      <c r="D107" s="114">
        <f>W103</f>
        <v>5.62499999E-2</v>
      </c>
      <c r="N107"/>
      <c r="O107"/>
      <c r="T107" s="39"/>
      <c r="U107" s="39"/>
      <c r="V107" s="39"/>
    </row>
    <row r="108" spans="2:44" s="38" customFormat="1">
      <c r="B108" s="36"/>
      <c r="C108" s="113" t="s">
        <v>318</v>
      </c>
      <c r="D108" s="114">
        <f>W105</f>
        <v>3.47222222E-2</v>
      </c>
      <c r="T108" s="39"/>
      <c r="U108" s="39"/>
      <c r="V108" s="39"/>
    </row>
    <row r="109" spans="2:44" s="38" customFormat="1">
      <c r="B109" s="36"/>
      <c r="C109" s="113" t="s">
        <v>319</v>
      </c>
      <c r="D109" s="114">
        <v>0</v>
      </c>
      <c r="G109"/>
      <c r="T109" s="39"/>
      <c r="U109" s="39"/>
      <c r="V109" s="39"/>
    </row>
    <row r="110" spans="2:44" s="38" customFormat="1">
      <c r="B110" s="36"/>
      <c r="C110" s="113" t="s">
        <v>320</v>
      </c>
      <c r="D110" s="114">
        <f>W105</f>
        <v>3.47222222E-2</v>
      </c>
      <c r="F110" s="69"/>
      <c r="J110" s="36"/>
      <c r="T110" s="39"/>
      <c r="U110" s="39"/>
      <c r="V110" s="39"/>
    </row>
    <row r="111" spans="2:44" s="38" customFormat="1">
      <c r="B111" s="36"/>
      <c r="C111" s="113" t="s">
        <v>321</v>
      </c>
      <c r="D111" s="114">
        <f>W104</f>
        <v>2.15277777E-2</v>
      </c>
      <c r="H111" s="36"/>
      <c r="T111" s="39"/>
      <c r="U111" s="39"/>
      <c r="V111" s="39"/>
    </row>
    <row r="112" spans="2:44" s="38" customFormat="1">
      <c r="B112" s="36"/>
      <c r="C112" s="113" t="s">
        <v>322</v>
      </c>
      <c r="D112" s="115">
        <f>D110/D107</f>
        <v>0.61728395131961589</v>
      </c>
      <c r="T112" s="39"/>
      <c r="U112" s="39"/>
      <c r="V112" s="39"/>
    </row>
    <row r="113" spans="2:22" s="38" customFormat="1">
      <c r="B113" s="36"/>
      <c r="C113" s="36"/>
      <c r="D113" s="44"/>
      <c r="T113" s="39"/>
      <c r="U113" s="39"/>
      <c r="V113" s="39"/>
    </row>
    <row r="114" spans="2:22" s="38" customFormat="1" ht="15.6">
      <c r="B114" s="36"/>
      <c r="C114" s="36"/>
      <c r="D114" s="44"/>
      <c r="M114" s="35"/>
      <c r="T114" s="39"/>
      <c r="U114" s="39"/>
      <c r="V114" s="39"/>
    </row>
    <row r="115" spans="2:22" s="38" customFormat="1" ht="15.6">
      <c r="B115" s="36"/>
      <c r="C115" s="36"/>
      <c r="D115" s="44"/>
      <c r="M115" s="35"/>
      <c r="T115" s="39"/>
      <c r="U115" s="39"/>
      <c r="V115" s="39"/>
    </row>
    <row r="116" spans="2:22" s="38" customFormat="1" ht="15.6">
      <c r="B116" s="36"/>
      <c r="C116" s="36"/>
      <c r="D116" s="44"/>
      <c r="M116" s="35"/>
      <c r="T116" s="39"/>
      <c r="U116" s="39"/>
      <c r="V116" s="39"/>
    </row>
    <row r="117" spans="2:22" s="38" customFormat="1" ht="15.6">
      <c r="B117" s="36"/>
      <c r="C117" s="36"/>
      <c r="D117" s="44"/>
      <c r="M117" s="35"/>
      <c r="T117" s="39"/>
      <c r="U117" s="39"/>
      <c r="V117" s="39"/>
    </row>
    <row r="118" spans="2:22" s="38" customFormat="1" ht="15.6">
      <c r="B118" s="36"/>
      <c r="C118" s="36"/>
      <c r="D118" s="44"/>
      <c r="M118" s="35"/>
      <c r="T118" s="39"/>
      <c r="U118" s="39"/>
      <c r="V118" s="39"/>
    </row>
    <row r="119" spans="2:22" ht="15.6">
      <c r="M119" s="35"/>
    </row>
    <row r="120" spans="2:22" ht="15.6">
      <c r="M120" s="35"/>
    </row>
    <row r="121" spans="2:22" ht="15.6">
      <c r="M121" s="35"/>
    </row>
    <row r="122" spans="2:22" ht="15.6">
      <c r="M122" s="35"/>
    </row>
    <row r="123" spans="2:22" ht="15.6">
      <c r="M123" s="35"/>
    </row>
    <row r="124" spans="2:22" ht="15.6">
      <c r="M124" s="35"/>
    </row>
    <row r="125" spans="2:22" ht="15.6">
      <c r="M125" s="35"/>
    </row>
    <row r="126" spans="2:22" ht="15.6">
      <c r="M126" s="35"/>
    </row>
    <row r="127" spans="2:22" ht="15.6">
      <c r="M127" s="35"/>
    </row>
    <row r="128" spans="2:22" ht="15.6">
      <c r="M128" s="35"/>
    </row>
    <row r="129" spans="13:13" ht="15.6">
      <c r="M129" s="35"/>
    </row>
    <row r="130" spans="13:13" ht="15.6">
      <c r="M130" s="35"/>
    </row>
    <row r="131" spans="13:13" ht="15.6">
      <c r="M131" s="35"/>
    </row>
    <row r="132" spans="13:13" ht="15.6">
      <c r="M132" s="35"/>
    </row>
    <row r="133" spans="13:13" ht="15.6">
      <c r="M133" s="35"/>
    </row>
    <row r="134" spans="13:13" ht="15.6">
      <c r="M134" s="35"/>
    </row>
    <row r="135" spans="13:13" ht="15.6">
      <c r="M135" s="35"/>
    </row>
    <row r="136" spans="13:13" ht="15.6">
      <c r="M136" s="35"/>
    </row>
    <row r="137" spans="13:13" ht="15.6">
      <c r="M137" s="35"/>
    </row>
    <row r="138" spans="13:13" ht="15.6">
      <c r="M138" s="35"/>
    </row>
    <row r="139" spans="13:13" ht="15.6">
      <c r="M139" s="35"/>
    </row>
    <row r="140" spans="13:13" ht="15.6">
      <c r="M140" s="35"/>
    </row>
    <row r="141" spans="13:13" ht="15.6">
      <c r="M141" s="35"/>
    </row>
    <row r="142" spans="13:13" ht="15.6">
      <c r="M142" s="35"/>
    </row>
  </sheetData>
  <mergeCells count="157">
    <mergeCell ref="B1:AM1"/>
    <mergeCell ref="B2:C2"/>
    <mergeCell ref="C3:D3"/>
    <mergeCell ref="E3:F3"/>
    <mergeCell ref="J3:K3"/>
    <mergeCell ref="M3:O3"/>
    <mergeCell ref="P3:S3"/>
    <mergeCell ref="M5:O5"/>
    <mergeCell ref="D8:S8"/>
    <mergeCell ref="P5:S5"/>
    <mergeCell ref="C4:D4"/>
    <mergeCell ref="E4:F4"/>
    <mergeCell ref="G4:I4"/>
    <mergeCell ref="J4:K4"/>
    <mergeCell ref="M4:O4"/>
    <mergeCell ref="P4:S4"/>
    <mergeCell ref="B10:B11"/>
    <mergeCell ref="C10:C11"/>
    <mergeCell ref="D10:D11"/>
    <mergeCell ref="B12:B13"/>
    <mergeCell ref="C12:C13"/>
    <mergeCell ref="D12:D13"/>
    <mergeCell ref="C5:D5"/>
    <mergeCell ref="E5:F5"/>
    <mergeCell ref="J5:K5"/>
    <mergeCell ref="B18:B19"/>
    <mergeCell ref="C18:C19"/>
    <mergeCell ref="D18:D19"/>
    <mergeCell ref="B20:B21"/>
    <mergeCell ref="C20:C21"/>
    <mergeCell ref="D20:D21"/>
    <mergeCell ref="B14:B15"/>
    <mergeCell ref="C14:C15"/>
    <mergeCell ref="D14:D15"/>
    <mergeCell ref="B16:B17"/>
    <mergeCell ref="C16:C17"/>
    <mergeCell ref="D16:D17"/>
    <mergeCell ref="B26:B27"/>
    <mergeCell ref="C26:C27"/>
    <mergeCell ref="D26:D27"/>
    <mergeCell ref="B28:B29"/>
    <mergeCell ref="C28:C29"/>
    <mergeCell ref="D28:D29"/>
    <mergeCell ref="B22:B23"/>
    <mergeCell ref="C22:C23"/>
    <mergeCell ref="D22:D23"/>
    <mergeCell ref="B24:B25"/>
    <mergeCell ref="C24:C25"/>
    <mergeCell ref="D24:D25"/>
    <mergeCell ref="B34:B35"/>
    <mergeCell ref="C34:C35"/>
    <mergeCell ref="D34:D35"/>
    <mergeCell ref="B36:B37"/>
    <mergeCell ref="C36:C37"/>
    <mergeCell ref="D36:D37"/>
    <mergeCell ref="B30:B31"/>
    <mergeCell ref="C30:C31"/>
    <mergeCell ref="D30:D31"/>
    <mergeCell ref="B32:B33"/>
    <mergeCell ref="C32:C33"/>
    <mergeCell ref="D32:D33"/>
    <mergeCell ref="B42:B43"/>
    <mergeCell ref="C42:C43"/>
    <mergeCell ref="D42:D43"/>
    <mergeCell ref="B44:B45"/>
    <mergeCell ref="C44:C45"/>
    <mergeCell ref="D44:D45"/>
    <mergeCell ref="B38:B39"/>
    <mergeCell ref="C38:C39"/>
    <mergeCell ref="D38:D39"/>
    <mergeCell ref="B40:B41"/>
    <mergeCell ref="C40:C41"/>
    <mergeCell ref="D40:D41"/>
    <mergeCell ref="B50:B51"/>
    <mergeCell ref="C50:C51"/>
    <mergeCell ref="D50:D51"/>
    <mergeCell ref="B52:B53"/>
    <mergeCell ref="C52:C53"/>
    <mergeCell ref="D52:D53"/>
    <mergeCell ref="B46:B47"/>
    <mergeCell ref="C46:C47"/>
    <mergeCell ref="D46:D47"/>
    <mergeCell ref="B48:B49"/>
    <mergeCell ref="C48:C49"/>
    <mergeCell ref="D48:D49"/>
    <mergeCell ref="B58:B59"/>
    <mergeCell ref="C58:C59"/>
    <mergeCell ref="D58:D59"/>
    <mergeCell ref="B60:B61"/>
    <mergeCell ref="C60:C61"/>
    <mergeCell ref="D60:D61"/>
    <mergeCell ref="B54:B55"/>
    <mergeCell ref="C54:C55"/>
    <mergeCell ref="D54:D55"/>
    <mergeCell ref="B56:B57"/>
    <mergeCell ref="C56:C57"/>
    <mergeCell ref="D56:D57"/>
    <mergeCell ref="B66:B67"/>
    <mergeCell ref="C66:C67"/>
    <mergeCell ref="D66:D67"/>
    <mergeCell ref="B68:B69"/>
    <mergeCell ref="C68:C69"/>
    <mergeCell ref="D68:D69"/>
    <mergeCell ref="B62:B63"/>
    <mergeCell ref="C62:C63"/>
    <mergeCell ref="D62:D63"/>
    <mergeCell ref="B64:B65"/>
    <mergeCell ref="C64:C65"/>
    <mergeCell ref="D64:D65"/>
    <mergeCell ref="B74:B75"/>
    <mergeCell ref="C74:C75"/>
    <mergeCell ref="D74:D75"/>
    <mergeCell ref="B76:B77"/>
    <mergeCell ref="C76:C77"/>
    <mergeCell ref="D76:D77"/>
    <mergeCell ref="B70:B71"/>
    <mergeCell ref="C70:C71"/>
    <mergeCell ref="D70:D71"/>
    <mergeCell ref="B72:B73"/>
    <mergeCell ref="C72:C73"/>
    <mergeCell ref="D72:D73"/>
    <mergeCell ref="B82:B83"/>
    <mergeCell ref="C82:C83"/>
    <mergeCell ref="D82:D83"/>
    <mergeCell ref="B84:B85"/>
    <mergeCell ref="C84:C85"/>
    <mergeCell ref="D84:D85"/>
    <mergeCell ref="B78:B79"/>
    <mergeCell ref="C78:C79"/>
    <mergeCell ref="D78:D79"/>
    <mergeCell ref="B80:B81"/>
    <mergeCell ref="C80:C81"/>
    <mergeCell ref="D80:D81"/>
    <mergeCell ref="B90:B91"/>
    <mergeCell ref="C90:C91"/>
    <mergeCell ref="D90:D91"/>
    <mergeCell ref="B92:B93"/>
    <mergeCell ref="C92:C93"/>
    <mergeCell ref="D92:D93"/>
    <mergeCell ref="B86:B87"/>
    <mergeCell ref="C86:C87"/>
    <mergeCell ref="D86:D87"/>
    <mergeCell ref="B88:B89"/>
    <mergeCell ref="C88:C89"/>
    <mergeCell ref="D88:D89"/>
    <mergeCell ref="B98:B99"/>
    <mergeCell ref="C98:C99"/>
    <mergeCell ref="D98:D99"/>
    <mergeCell ref="B100:B101"/>
    <mergeCell ref="C100:C101"/>
    <mergeCell ref="D100:D101"/>
    <mergeCell ref="B94:B95"/>
    <mergeCell ref="C94:C95"/>
    <mergeCell ref="D94:D95"/>
    <mergeCell ref="B96:B97"/>
    <mergeCell ref="C96:C97"/>
    <mergeCell ref="D96:D97"/>
  </mergeCells>
  <conditionalFormatting sqref="F10:S101">
    <cfRule type="expression" dxfId="309" priority="1" stopIfTrue="1">
      <formula>$E10="P"</formula>
    </cfRule>
    <cfRule type="expression" dxfId="308" priority="2" stopIfTrue="1">
      <formula>$E10="W"</formula>
    </cfRule>
  </conditionalFormatting>
  <conditionalFormatting sqref="F103:S105 W103:W105">
    <cfRule type="expression" dxfId="307" priority="44" stopIfTrue="1">
      <formula>$D103="W"</formula>
    </cfRule>
  </conditionalFormatting>
  <conditionalFormatting sqref="T101:V101">
    <cfRule type="expression" dxfId="306" priority="39" stopIfTrue="1">
      <formula>$E101="P"</formula>
    </cfRule>
    <cfRule type="expression" dxfId="305" priority="40" stopIfTrue="1">
      <formula>$E101="W"</formula>
    </cfRule>
  </conditionalFormatting>
  <conditionalFormatting sqref="T11:X11 T13:X13 T15:X15">
    <cfRule type="expression" dxfId="304" priority="45" stopIfTrue="1">
      <formula>$E11="P"</formula>
    </cfRule>
    <cfRule type="expression" dxfId="303" priority="46" stopIfTrue="1">
      <formula>$E11="W"</formula>
    </cfRule>
  </conditionalFormatting>
  <conditionalFormatting sqref="T17:X17">
    <cfRule type="expression" dxfId="302" priority="37" stopIfTrue="1">
      <formula>$E17="P"</formula>
    </cfRule>
    <cfRule type="expression" dxfId="301" priority="38" stopIfTrue="1">
      <formula>$E17="W"</formula>
    </cfRule>
  </conditionalFormatting>
  <conditionalFormatting sqref="T19:X19">
    <cfRule type="expression" dxfId="300" priority="35" stopIfTrue="1">
      <formula>$E19="P"</formula>
    </cfRule>
    <cfRule type="expression" dxfId="299" priority="36" stopIfTrue="1">
      <formula>$E19="W"</formula>
    </cfRule>
  </conditionalFormatting>
  <conditionalFormatting sqref="T21:X21">
    <cfRule type="expression" dxfId="298" priority="33" stopIfTrue="1">
      <formula>$E21="P"</formula>
    </cfRule>
    <cfRule type="expression" dxfId="297" priority="34" stopIfTrue="1">
      <formula>$E21="W"</formula>
    </cfRule>
  </conditionalFormatting>
  <conditionalFormatting sqref="T23:X23">
    <cfRule type="expression" dxfId="296" priority="31" stopIfTrue="1">
      <formula>$E23="P"</formula>
    </cfRule>
    <cfRule type="expression" dxfId="295" priority="32" stopIfTrue="1">
      <formula>$E23="W"</formula>
    </cfRule>
  </conditionalFormatting>
  <conditionalFormatting sqref="T25:X25">
    <cfRule type="expression" dxfId="294" priority="29" stopIfTrue="1">
      <formula>$E25="P"</formula>
    </cfRule>
    <cfRule type="expression" dxfId="293" priority="30" stopIfTrue="1">
      <formula>$E25="W"</formula>
    </cfRule>
  </conditionalFormatting>
  <conditionalFormatting sqref="T27:X27">
    <cfRule type="expression" dxfId="292" priority="27" stopIfTrue="1">
      <formula>$E27="P"</formula>
    </cfRule>
    <cfRule type="expression" dxfId="291" priority="28" stopIfTrue="1">
      <formula>$E27="W"</formula>
    </cfRule>
  </conditionalFormatting>
  <conditionalFormatting sqref="T29:X29">
    <cfRule type="expression" dxfId="290" priority="25" stopIfTrue="1">
      <formula>$E29="P"</formula>
    </cfRule>
    <cfRule type="expression" dxfId="289" priority="26" stopIfTrue="1">
      <formula>$E29="W"</formula>
    </cfRule>
  </conditionalFormatting>
  <conditionalFormatting sqref="T31:X31">
    <cfRule type="expression" dxfId="288" priority="23" stopIfTrue="1">
      <formula>$E31="P"</formula>
    </cfRule>
    <cfRule type="expression" dxfId="287" priority="24" stopIfTrue="1">
      <formula>$E31="W"</formula>
    </cfRule>
  </conditionalFormatting>
  <conditionalFormatting sqref="T33:X33">
    <cfRule type="expression" dxfId="286" priority="21" stopIfTrue="1">
      <formula>$E33="P"</formula>
    </cfRule>
    <cfRule type="expression" dxfId="285" priority="22" stopIfTrue="1">
      <formula>$E33="W"</formula>
    </cfRule>
  </conditionalFormatting>
  <conditionalFormatting sqref="T35:X35">
    <cfRule type="expression" dxfId="284" priority="19" stopIfTrue="1">
      <formula>$E35="P"</formula>
    </cfRule>
    <cfRule type="expression" dxfId="283" priority="20" stopIfTrue="1">
      <formula>$E35="W"</formula>
    </cfRule>
  </conditionalFormatting>
  <conditionalFormatting sqref="T37:X37 T39:X39 T41:X41 T43:X43 T45:X45 T47:X47 T49:X49 T51:X51 T53:X53 T55:X55 T57:X57 T59:X59 T61:X61 T63:X63 T65:X65 T67:X67 T69:X69 T71:X71 T73:X73 T75:X75 T77:X77 T79:X79 T81:X81 T83:X83 T85:X85 T87:X87 T89:X89 T91:X91 T93:X93 T95:X95 T97:X97 T99:X99">
    <cfRule type="expression" dxfId="282" priority="17" stopIfTrue="1">
      <formula>$E37="P"</formula>
    </cfRule>
    <cfRule type="expression" dxfId="281" priority="18" stopIfTrue="1">
      <formula>$E37="W"</formula>
    </cfRule>
  </conditionalFormatting>
  <conditionalFormatting sqref="W103">
    <cfRule type="expression" dxfId="280" priority="41" stopIfTrue="1">
      <formula>$D103="P"</formula>
    </cfRule>
    <cfRule type="expression" dxfId="279" priority="42" stopIfTrue="1">
      <formula>$D103="W"</formula>
    </cfRule>
  </conditionalFormatting>
  <conditionalFormatting sqref="W103:W105 F103:S105">
    <cfRule type="expression" dxfId="278" priority="43" stopIfTrue="1">
      <formula>$D103="P"</formula>
    </cfRule>
  </conditionalFormatting>
  <dataValidations count="3">
    <dataValidation type="list" allowBlank="1" showInputMessage="1" showErrorMessage="1" sqref="T11 T13 T15 T17 T19 T21 T23 T25 T27 T29 T31 T33 T35 V11 T37 T39 T41 T43 T45 T47 T49 T51 T53 T55 T57 T59 T61 T63 T65 T67 T69 T71 T73 T75 T77 T79 T81 T83 T85 T87 T89 T91 T93 T95 T97 T99 F7:S7 V13 V15 V17 V19 V21 V23 V25 V27 V29 V31 V33 V35 V37 V39 V41 V43 V45 V47 V49 V51 V53 V55 V57 V59 V61 V63 V65 V67 V69 V71 V73 V75 V77 V79 V81 V83 V85 V87 V89 V91 V93 V95 V97 V99" xr:uid="{49A299D5-FC3C-4E13-9035-3BE00CB49CA8}">
      <formula1>"YES,NO"</formula1>
    </dataValidation>
    <dataValidation type="list" allowBlank="1" showInputMessage="1" showErrorMessage="1" sqref="X27:X29 X33:X35 X31 X37 X11:X15 X17:X19 X21:X23 X25 X39 X41 X43 X45 X47 X49 X51 X53 X55 X57 X59 X61 X63 X65 X67 X69 X71 X73 X75 X77 X79 X81 X83 X85 X87 X89 X91 X93 X95 X97 X99" xr:uid="{60DD2BB2-C18F-4ADE-B560-9E6699550E68}">
      <formula1>"Mode,Median"</formula1>
    </dataValidation>
    <dataValidation type="list" allowBlank="1" showInputMessage="1" showErrorMessage="1" sqref="E99 E11 E13 E15 E17 E19 E23 E25 E27 E29 E31 E33 E35 E37 E39 E41 E43 E45 E47 E49 E51 E53 E55 E57 E59 E61 E63 E65 E67 E69 E71 E73 E75 E77 E79 E81 E83 E85 E87 E89 E91 E93 E95 E97 E21" xr:uid="{1C84EDCB-24F6-48DF-8420-501CB978D3F3}">
      <formula1>"P,W"</formula1>
    </dataValidation>
  </dataValidations>
  <pageMargins left="0.7" right="0.7"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Button 1">
              <controlPr defaultSize="0" print="0" autoFill="0" autoPict="0">
                <anchor moveWithCells="1" sizeWithCells="1">
                  <from>
                    <xdr:col>4</xdr:col>
                    <xdr:colOff>1231900</xdr:colOff>
                    <xdr:row>0</xdr:row>
                    <xdr:rowOff>31750</xdr:rowOff>
                  </from>
                  <to>
                    <xdr:col>6</xdr:col>
                    <xdr:colOff>1212850</xdr:colOff>
                    <xdr:row>1</xdr:row>
                    <xdr:rowOff>88900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1233E-A22D-47FF-A3F6-00D87665C0CE}">
  <sheetPr>
    <tabColor rgb="FF92D050"/>
    <pageSetUpPr fitToPage="1"/>
  </sheetPr>
  <dimension ref="B1:AL118"/>
  <sheetViews>
    <sheetView showGridLines="0" topLeftCell="A17" zoomScale="60" zoomScaleNormal="60" workbookViewId="0">
      <selection activeCell="M13" sqref="M13"/>
    </sheetView>
  </sheetViews>
  <sheetFormatPr defaultColWidth="10.25" defaultRowHeight="14.1"/>
  <cols>
    <col min="1" max="1" width="14.625" style="36" customWidth="1"/>
    <col min="2" max="2" width="10.25" style="36"/>
    <col min="3" max="3" width="30" style="36" customWidth="1"/>
    <col min="4" max="4" width="16.375" style="44" customWidth="1"/>
    <col min="5" max="5" width="18.875" style="38" customWidth="1"/>
    <col min="6" max="13" width="19.625" style="38" customWidth="1"/>
    <col min="14" max="16" width="15" style="39" customWidth="1"/>
    <col min="17" max="31" width="15" style="38" customWidth="1"/>
    <col min="32" max="32" width="25.375" style="38" customWidth="1"/>
    <col min="33" max="33" width="11" style="38" customWidth="1"/>
    <col min="34" max="34" width="11.875" style="36" customWidth="1"/>
    <col min="35" max="39" width="10.5" style="36" customWidth="1"/>
    <col min="40" max="40" width="9.875" style="36" customWidth="1"/>
    <col min="41" max="57" width="10.5" style="36" customWidth="1"/>
    <col min="58" max="16384" width="10.25" style="36"/>
  </cols>
  <sheetData>
    <row r="1" spans="2:38" ht="27.95">
      <c r="B1" s="227" t="s">
        <v>254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row>
    <row r="2" spans="2:38">
      <c r="B2" s="228" t="s">
        <v>42</v>
      </c>
      <c r="C2" s="228"/>
      <c r="D2" s="37"/>
    </row>
    <row r="3" spans="2:38" ht="31.5" customHeight="1">
      <c r="B3" s="40" t="s">
        <v>255</v>
      </c>
      <c r="C3" s="229" t="s">
        <v>256</v>
      </c>
      <c r="D3" s="230"/>
      <c r="E3" s="226" t="s">
        <v>120</v>
      </c>
      <c r="F3" s="226"/>
      <c r="G3" s="179" t="s">
        <v>257</v>
      </c>
      <c r="H3" s="226" t="s">
        <v>258</v>
      </c>
      <c r="I3" s="226"/>
      <c r="J3" s="181" t="s">
        <v>259</v>
      </c>
      <c r="K3" s="180" t="s">
        <v>144</v>
      </c>
      <c r="L3" s="178" t="s">
        <v>323</v>
      </c>
      <c r="M3" s="178"/>
      <c r="N3"/>
      <c r="O3"/>
      <c r="P3"/>
      <c r="S3" s="36"/>
      <c r="T3" s="36"/>
      <c r="U3" s="44"/>
      <c r="V3" s="36"/>
      <c r="W3" s="36"/>
      <c r="X3" s="36"/>
      <c r="Y3" s="36"/>
      <c r="Z3" s="36"/>
      <c r="AA3" s="36"/>
      <c r="AB3" s="36"/>
      <c r="AC3" s="36"/>
      <c r="AD3" s="36"/>
      <c r="AE3" s="36"/>
      <c r="AF3" s="36"/>
      <c r="AG3" s="36"/>
    </row>
    <row r="4" spans="2:38" ht="31.5" customHeight="1">
      <c r="B4" s="40" t="s">
        <v>261</v>
      </c>
      <c r="C4" s="229" t="s">
        <v>262</v>
      </c>
      <c r="D4" s="230"/>
      <c r="E4" s="226" t="s">
        <v>263</v>
      </c>
      <c r="F4" s="226"/>
      <c r="G4" s="176" t="s">
        <v>324</v>
      </c>
      <c r="H4" s="226" t="s">
        <v>265</v>
      </c>
      <c r="I4" s="226"/>
      <c r="J4" s="181" t="s">
        <v>266</v>
      </c>
      <c r="K4" s="147" t="s">
        <v>267</v>
      </c>
      <c r="L4" s="244" t="s">
        <v>268</v>
      </c>
      <c r="M4" s="245"/>
      <c r="N4"/>
      <c r="O4"/>
      <c r="P4"/>
      <c r="S4" s="36"/>
      <c r="T4" s="36"/>
      <c r="U4" s="44"/>
      <c r="V4" s="36"/>
      <c r="W4" s="36"/>
      <c r="X4" s="36"/>
      <c r="Y4" s="36"/>
      <c r="Z4" s="36"/>
      <c r="AA4" s="36"/>
      <c r="AB4" s="36"/>
      <c r="AC4" s="36"/>
      <c r="AD4" s="36"/>
      <c r="AE4" s="36"/>
      <c r="AF4" s="36"/>
      <c r="AG4" s="36"/>
    </row>
    <row r="5" spans="2:38" ht="31.5" customHeight="1">
      <c r="B5" s="40" t="s">
        <v>269</v>
      </c>
      <c r="C5" s="224" t="s">
        <v>270</v>
      </c>
      <c r="D5" s="225"/>
      <c r="E5" s="226" t="s">
        <v>271</v>
      </c>
      <c r="F5" s="226"/>
      <c r="G5" s="41" t="s">
        <v>264</v>
      </c>
      <c r="H5" s="226" t="s">
        <v>272</v>
      </c>
      <c r="I5" s="226"/>
      <c r="J5" s="182" t="s">
        <v>273</v>
      </c>
      <c r="K5" s="147" t="s">
        <v>274</v>
      </c>
      <c r="L5" s="238" t="s">
        <v>275</v>
      </c>
      <c r="M5" s="240"/>
      <c r="N5"/>
      <c r="O5"/>
      <c r="P5"/>
      <c r="S5" s="36"/>
      <c r="T5" s="36"/>
      <c r="U5" s="44"/>
      <c r="V5" s="36"/>
      <c r="W5" s="36"/>
      <c r="X5" s="36"/>
      <c r="Y5" s="36"/>
      <c r="Z5" s="36"/>
      <c r="AA5" s="36"/>
      <c r="AB5" s="36"/>
      <c r="AC5" s="36"/>
      <c r="AD5" s="36"/>
      <c r="AE5" s="36"/>
      <c r="AF5" s="36"/>
      <c r="AG5" s="36"/>
    </row>
    <row r="7" spans="2:38">
      <c r="E7" s="45" t="s">
        <v>276</v>
      </c>
      <c r="F7" s="46" t="s">
        <v>277</v>
      </c>
      <c r="G7" s="46" t="s">
        <v>277</v>
      </c>
      <c r="H7" s="46" t="s">
        <v>277</v>
      </c>
      <c r="I7" s="46" t="s">
        <v>277</v>
      </c>
      <c r="J7" s="46" t="s">
        <v>277</v>
      </c>
      <c r="K7" s="46" t="s">
        <v>277</v>
      </c>
      <c r="L7" s="46" t="s">
        <v>277</v>
      </c>
      <c r="M7" s="46" t="s">
        <v>277</v>
      </c>
      <c r="N7" s="44"/>
      <c r="O7" s="44"/>
      <c r="P7" s="44"/>
      <c r="Q7" s="36"/>
      <c r="R7" s="36"/>
      <c r="S7" s="36"/>
      <c r="T7" s="36"/>
      <c r="U7" s="36"/>
      <c r="V7" s="36"/>
      <c r="W7" s="36"/>
      <c r="X7" s="36"/>
      <c r="Y7" s="36"/>
      <c r="Z7" s="36"/>
      <c r="AA7" s="36"/>
      <c r="AB7" s="36"/>
      <c r="AC7" s="36"/>
      <c r="AD7" s="36"/>
      <c r="AE7" s="36"/>
      <c r="AF7" s="36"/>
      <c r="AG7" s="36"/>
    </row>
    <row r="8" spans="2:38">
      <c r="B8" s="47"/>
      <c r="C8" s="48"/>
      <c r="D8" s="242" t="s">
        <v>278</v>
      </c>
      <c r="E8" s="243"/>
      <c r="F8" s="243"/>
      <c r="G8" s="243"/>
      <c r="H8" s="243"/>
      <c r="I8" s="243"/>
      <c r="J8" s="243"/>
      <c r="K8" s="243"/>
      <c r="L8" s="243"/>
      <c r="M8" s="243"/>
      <c r="N8" s="36"/>
      <c r="O8" s="36"/>
      <c r="P8" s="36"/>
      <c r="Q8" s="36"/>
      <c r="R8" s="36"/>
      <c r="S8" s="36"/>
      <c r="T8" s="36"/>
      <c r="U8" s="36"/>
      <c r="V8" s="36"/>
      <c r="W8" s="36"/>
      <c r="X8" s="36"/>
      <c r="Y8" s="36"/>
      <c r="Z8" s="36"/>
      <c r="AA8" s="36"/>
      <c r="AB8" s="36"/>
      <c r="AC8" s="36"/>
      <c r="AD8" s="36"/>
      <c r="AE8" s="36"/>
      <c r="AF8" s="36"/>
      <c r="AG8" s="36"/>
    </row>
    <row r="9" spans="2:38" ht="58.5" customHeight="1">
      <c r="B9" s="49" t="s">
        <v>279</v>
      </c>
      <c r="C9" s="49" t="s">
        <v>280</v>
      </c>
      <c r="D9" s="50" t="s">
        <v>281</v>
      </c>
      <c r="E9" s="50" t="s">
        <v>282</v>
      </c>
      <c r="F9" s="51" t="s">
        <v>283</v>
      </c>
      <c r="G9" s="51" t="s">
        <v>325</v>
      </c>
      <c r="H9" s="51" t="s">
        <v>326</v>
      </c>
      <c r="I9" s="51" t="s">
        <v>327</v>
      </c>
      <c r="J9" s="51" t="s">
        <v>287</v>
      </c>
      <c r="K9" s="52" t="s">
        <v>288</v>
      </c>
      <c r="L9" s="52" t="s">
        <v>289</v>
      </c>
      <c r="M9" s="52" t="s">
        <v>328</v>
      </c>
      <c r="N9" s="53" t="s">
        <v>297</v>
      </c>
      <c r="O9" s="53" t="s">
        <v>298</v>
      </c>
      <c r="P9" s="54" t="s">
        <v>299</v>
      </c>
      <c r="Q9" s="55" t="s">
        <v>300</v>
      </c>
      <c r="R9" s="50" t="s">
        <v>301</v>
      </c>
      <c r="S9" s="36"/>
      <c r="T9" s="36"/>
      <c r="U9" s="36"/>
      <c r="V9" s="36"/>
      <c r="W9" s="36"/>
      <c r="X9" s="36"/>
      <c r="Y9" s="36"/>
      <c r="Z9" s="36"/>
      <c r="AA9" s="36"/>
      <c r="AB9" s="36"/>
      <c r="AC9" s="36"/>
      <c r="AD9" s="36"/>
      <c r="AE9" s="36"/>
      <c r="AF9" s="36"/>
      <c r="AG9" s="36"/>
    </row>
    <row r="10" spans="2:38" ht="15.75" customHeight="1" thickBot="1">
      <c r="B10" s="214">
        <v>1</v>
      </c>
      <c r="C10" s="216" t="s">
        <v>302</v>
      </c>
      <c r="D10" s="216"/>
      <c r="E10" s="56"/>
      <c r="F10" s="57">
        <v>0</v>
      </c>
      <c r="G10" s="57">
        <v>0</v>
      </c>
      <c r="H10" s="57">
        <v>0</v>
      </c>
      <c r="I10" s="57">
        <v>0</v>
      </c>
      <c r="J10" s="57">
        <v>0</v>
      </c>
      <c r="K10" s="57">
        <v>0</v>
      </c>
      <c r="L10" s="57">
        <v>0</v>
      </c>
      <c r="M10" s="57">
        <v>0</v>
      </c>
      <c r="N10" s="58"/>
      <c r="O10" s="58"/>
      <c r="P10" s="58"/>
      <c r="Q10" s="58"/>
      <c r="R10" s="59"/>
      <c r="S10" s="60"/>
      <c r="T10" s="60"/>
      <c r="U10" s="60"/>
      <c r="V10" s="60"/>
      <c r="W10" s="60"/>
      <c r="X10" s="60"/>
      <c r="Y10" s="60"/>
      <c r="Z10" s="60"/>
      <c r="AA10" s="60"/>
      <c r="AB10" s="60"/>
      <c r="AC10" s="60"/>
      <c r="AD10" s="60"/>
      <c r="AE10" s="60"/>
      <c r="AF10" s="60"/>
      <c r="AG10" s="60"/>
      <c r="AH10" s="60"/>
      <c r="AI10" s="60"/>
      <c r="AJ10" s="60"/>
      <c r="AK10" s="60"/>
      <c r="AL10" s="60"/>
    </row>
    <row r="11" spans="2:38">
      <c r="B11" s="215"/>
      <c r="C11" s="217"/>
      <c r="D11" s="217"/>
      <c r="E11" s="61" t="s">
        <v>303</v>
      </c>
      <c r="F11" s="62">
        <f>IF(ISBLANK(F10),"",IF(ISBLANK(F12),"",ROUND(F12-F10,10)))</f>
        <v>4.8611111E-3</v>
      </c>
      <c r="G11" s="62">
        <f t="shared" ref="G11:M11" si="0">IF(ISBLANK(G10),"",IF(ISBLANK(G12),"",ROUND(G12-G10,10)))</f>
        <v>2.7777778000000002E-3</v>
      </c>
      <c r="H11" s="62">
        <f t="shared" si="0"/>
        <v>1.3888889000000001E-3</v>
      </c>
      <c r="I11" s="62">
        <f t="shared" si="0"/>
        <v>2.0833332999999998E-3</v>
      </c>
      <c r="J11" s="62">
        <f t="shared" si="0"/>
        <v>1.3888889000000001E-3</v>
      </c>
      <c r="K11" s="62">
        <f>IF(ISBLANK(K10),"",IF(ISBLANK(K12),"",ROUND(K12-K10,10)))</f>
        <v>5.5555556000000004E-3</v>
      </c>
      <c r="L11" s="62">
        <f t="shared" si="0"/>
        <v>3.4722222000000001E-3</v>
      </c>
      <c r="M11" s="62">
        <f t="shared" si="0"/>
        <v>2.0833332999999998E-3</v>
      </c>
      <c r="N11" s="63" t="s">
        <v>304</v>
      </c>
      <c r="O11" s="63" cm="1">
        <f t="array" ref="O11">IFERROR(IF(N11="NO",MODE(IF($F$7:$M$7="YES",IF(F11:M11&gt;0,F11:M11))),MODE(IF($F$7:$M$7="YES",F11:M11))),"")</f>
        <v>1.3888889000000001E-3</v>
      </c>
      <c r="P11" s="63" t="s">
        <v>304</v>
      </c>
      <c r="Q11" s="63" cm="1">
        <f t="array" ref="Q11">IFERROR(IF(P11="NO",MEDIAN(IF($F$7:$M$7="YES",IF(F11:M11&gt;0,F11:M11))),MEDIAN(IF($F$7:$M$7="YES",F11:M11))),"")</f>
        <v>2.43055555E-3</v>
      </c>
      <c r="R11" s="63" t="str">
        <f>IF(O11="","Median","Mode")</f>
        <v>Mode</v>
      </c>
      <c r="S11" s="60"/>
      <c r="T11" s="60"/>
      <c r="U11" s="60"/>
      <c r="V11" s="60"/>
      <c r="W11" s="60"/>
      <c r="X11" s="60"/>
      <c r="Y11" s="60"/>
      <c r="Z11" s="60"/>
      <c r="AA11" s="60"/>
      <c r="AB11" s="60"/>
      <c r="AC11" s="60"/>
      <c r="AD11" s="60"/>
      <c r="AE11" s="60"/>
      <c r="AF11" s="60"/>
      <c r="AG11" s="60"/>
      <c r="AH11" s="60"/>
      <c r="AI11" s="60"/>
      <c r="AJ11" s="60"/>
      <c r="AK11" s="60"/>
      <c r="AL11" s="60"/>
    </row>
    <row r="12" spans="2:38" ht="15" customHeight="1" thickBot="1">
      <c r="B12" s="214">
        <f>B10+1</f>
        <v>2</v>
      </c>
      <c r="C12" s="216" t="s">
        <v>305</v>
      </c>
      <c r="D12" s="216"/>
      <c r="E12" s="56"/>
      <c r="F12" s="57">
        <v>4.8611111111111112E-3</v>
      </c>
      <c r="G12" s="57">
        <v>2.7777777777777779E-3</v>
      </c>
      <c r="H12" s="57">
        <v>1.3888888888888889E-3</v>
      </c>
      <c r="I12" s="57">
        <v>2.0833333333333333E-3</v>
      </c>
      <c r="J12" s="57">
        <v>1.3888888888888889E-3</v>
      </c>
      <c r="K12" s="57">
        <v>5.5555555555555558E-3</v>
      </c>
      <c r="L12" s="57">
        <v>3.472222222222222E-3</v>
      </c>
      <c r="M12" s="57">
        <v>2.0833333333333333E-3</v>
      </c>
      <c r="N12" s="58"/>
      <c r="O12" s="58"/>
      <c r="P12" s="58"/>
      <c r="Q12" s="58"/>
      <c r="R12" s="59"/>
      <c r="S12" s="60"/>
      <c r="T12" s="60"/>
      <c r="U12" s="60"/>
      <c r="V12" s="60"/>
      <c r="W12" s="60"/>
      <c r="X12" s="60"/>
      <c r="Y12" s="60"/>
      <c r="Z12" s="60"/>
      <c r="AA12" s="60"/>
      <c r="AB12" s="60"/>
      <c r="AC12" s="60"/>
      <c r="AD12" s="60"/>
      <c r="AE12" s="60"/>
      <c r="AF12" s="60"/>
      <c r="AG12" s="60"/>
      <c r="AH12" s="60"/>
      <c r="AI12" s="60"/>
      <c r="AJ12" s="60"/>
      <c r="AK12" s="60"/>
      <c r="AL12" s="60"/>
    </row>
    <row r="13" spans="2:38">
      <c r="B13" s="215"/>
      <c r="C13" s="217"/>
      <c r="D13" s="217"/>
      <c r="E13" s="61" t="s">
        <v>303</v>
      </c>
      <c r="F13" s="62">
        <f t="shared" ref="F13:M13" si="1">IF(ISBLANK(F12),"",IF(ISBLANK(F14),"",ROUND(F14-F12,10)))</f>
        <v>0</v>
      </c>
      <c r="G13" s="62">
        <f t="shared" si="1"/>
        <v>6.9444440000000004E-4</v>
      </c>
      <c r="H13" s="62">
        <f t="shared" si="1"/>
        <v>0</v>
      </c>
      <c r="I13" s="62">
        <f t="shared" si="1"/>
        <v>2.0833332999999998E-3</v>
      </c>
      <c r="J13" s="62">
        <f t="shared" si="1"/>
        <v>0</v>
      </c>
      <c r="K13" s="62">
        <f t="shared" si="1"/>
        <v>6.9444440000000004E-4</v>
      </c>
      <c r="L13" s="62">
        <f t="shared" si="1"/>
        <v>3.4722222000000001E-3</v>
      </c>
      <c r="M13" s="62">
        <f t="shared" si="1"/>
        <v>2.0833332999999998E-3</v>
      </c>
      <c r="N13" s="63" t="s">
        <v>304</v>
      </c>
      <c r="O13" s="63" cm="1">
        <f t="array" ref="O13">IFERROR(IF(N13="NO",MODE(IF($F$7:$M$7="YES",IF(F13:M13&gt;0,F13:M13))),MODE(IF($F$7:$M$7="YES",F13:M13))),"")</f>
        <v>6.9444440000000004E-4</v>
      </c>
      <c r="P13" s="63" t="s">
        <v>304</v>
      </c>
      <c r="Q13" s="63" cm="1">
        <f t="array" ref="Q13">IFERROR(IF(P13="NO",MEDIAN(IF($F$7:$M$7="YES",IF(F13:M13&gt;0,F13:M13))),MEDIAN(IF($F$7:$M$7="YES",F13:M13))),"")</f>
        <v>2.0833332999999998E-3</v>
      </c>
      <c r="R13" s="63" t="str">
        <f>IF(O13="","Median","Mode")</f>
        <v>Mode</v>
      </c>
      <c r="S13" s="60"/>
      <c r="T13" s="60"/>
      <c r="U13" s="60"/>
      <c r="V13" s="60"/>
      <c r="W13" s="60"/>
      <c r="X13" s="60"/>
      <c r="Y13" s="60"/>
      <c r="Z13" s="60"/>
      <c r="AA13" s="60"/>
      <c r="AB13" s="60"/>
      <c r="AC13" s="60"/>
      <c r="AD13" s="60"/>
      <c r="AE13" s="60"/>
      <c r="AF13" s="60"/>
      <c r="AG13" s="60"/>
      <c r="AH13" s="60"/>
      <c r="AI13" s="60"/>
      <c r="AJ13" s="60"/>
      <c r="AK13" s="60"/>
      <c r="AL13" s="60"/>
    </row>
    <row r="14" spans="2:38" ht="15" customHeight="1" thickBot="1">
      <c r="B14" s="214">
        <f>B12+1</f>
        <v>3</v>
      </c>
      <c r="C14" s="216" t="s">
        <v>306</v>
      </c>
      <c r="D14" s="216"/>
      <c r="E14" s="56"/>
      <c r="F14" s="57">
        <v>4.8611111111111112E-3</v>
      </c>
      <c r="G14" s="57">
        <v>3.472222222222222E-3</v>
      </c>
      <c r="H14" s="57">
        <v>1.3888888888888889E-3</v>
      </c>
      <c r="I14" s="57">
        <v>4.1666666666666666E-3</v>
      </c>
      <c r="J14" s="57">
        <v>1.3888888888888889E-3</v>
      </c>
      <c r="K14" s="57">
        <v>6.2499999999999995E-3</v>
      </c>
      <c r="L14" s="57">
        <v>6.9444444444444441E-3</v>
      </c>
      <c r="M14" s="57">
        <v>4.1666666666666666E-3</v>
      </c>
      <c r="N14" s="58"/>
      <c r="O14" s="58"/>
      <c r="P14" s="58"/>
      <c r="Q14" s="58"/>
      <c r="R14" s="59"/>
      <c r="S14" s="60"/>
      <c r="T14" s="60"/>
      <c r="U14" s="60"/>
      <c r="V14" s="60"/>
      <c r="W14" s="60"/>
      <c r="X14" s="60"/>
      <c r="Y14" s="60"/>
      <c r="Z14" s="60"/>
      <c r="AA14" s="60"/>
      <c r="AB14" s="60"/>
      <c r="AC14" s="60"/>
      <c r="AD14" s="60"/>
      <c r="AE14" s="60"/>
      <c r="AF14" s="60"/>
      <c r="AG14" s="60"/>
      <c r="AH14" s="60"/>
      <c r="AI14" s="60"/>
      <c r="AJ14" s="60"/>
      <c r="AK14" s="60"/>
      <c r="AL14" s="60"/>
    </row>
    <row r="15" spans="2:38">
      <c r="B15" s="215"/>
      <c r="C15" s="217"/>
      <c r="D15" s="217"/>
      <c r="E15" s="61" t="s">
        <v>307</v>
      </c>
      <c r="F15" s="62">
        <f t="shared" ref="F15:M15" si="2">IF(ISBLANK(F14),"",IF(ISBLANK(F16),"",ROUND(F16-F14,10)))</f>
        <v>6.9444440000000004E-4</v>
      </c>
      <c r="G15" s="62">
        <f t="shared" si="2"/>
        <v>1.3888889000000001E-3</v>
      </c>
      <c r="H15" s="62">
        <f t="shared" si="2"/>
        <v>2.0833332999999998E-3</v>
      </c>
      <c r="I15" s="62">
        <f t="shared" si="2"/>
        <v>6.9444444000000003E-3</v>
      </c>
      <c r="J15" s="62">
        <f t="shared" si="2"/>
        <v>2.7777778000000002E-3</v>
      </c>
      <c r="K15" s="62">
        <f t="shared" si="2"/>
        <v>1.8055555599999999E-2</v>
      </c>
      <c r="L15" s="62">
        <f t="shared" si="2"/>
        <v>2.2916666700000001E-2</v>
      </c>
      <c r="M15" s="62">
        <f t="shared" si="2"/>
        <v>1.18055556E-2</v>
      </c>
      <c r="N15" s="63" t="s">
        <v>304</v>
      </c>
      <c r="O15" s="63" t="str" cm="1">
        <f t="array" ref="O15">IFERROR(IF(N15="NO",MODE(IF($F$7:$M$7="YES",IF(F15:M15&gt;0,F15:M15))),MODE(IF($F$7:$M$7="YES",F15:M15))),"")</f>
        <v/>
      </c>
      <c r="P15" s="63" t="s">
        <v>304</v>
      </c>
      <c r="Q15" s="63" cm="1">
        <f t="array" ref="Q15">IFERROR(IF(P15="NO",MEDIAN(IF($F$7:$M$7="YES",IF(F15:M15&gt;0,F15:M15))),MEDIAN(IF($F$7:$M$7="YES",F15:M15))),"")</f>
        <v>4.8611111000000009E-3</v>
      </c>
      <c r="R15" s="63" t="str">
        <f>IF(O15="","Median","Mode")</f>
        <v>Median</v>
      </c>
      <c r="S15" s="60"/>
      <c r="T15" s="60"/>
      <c r="U15" s="60"/>
      <c r="V15" s="60"/>
      <c r="W15" s="60"/>
      <c r="X15" s="60"/>
      <c r="Y15" s="60"/>
      <c r="Z15" s="60"/>
      <c r="AA15" s="60"/>
      <c r="AB15" s="60"/>
      <c r="AC15" s="60"/>
      <c r="AD15" s="60"/>
      <c r="AE15" s="60"/>
      <c r="AF15" s="60"/>
      <c r="AG15" s="60"/>
      <c r="AH15" s="60"/>
      <c r="AI15" s="60"/>
      <c r="AJ15" s="60"/>
      <c r="AK15" s="60"/>
      <c r="AL15" s="60"/>
    </row>
    <row r="16" spans="2:38" ht="15.75" customHeight="1" thickBot="1">
      <c r="B16" s="214">
        <f t="shared" ref="B16" si="3">B14+1</f>
        <v>4</v>
      </c>
      <c r="C16" s="222" t="s">
        <v>308</v>
      </c>
      <c r="D16" s="216"/>
      <c r="E16" s="56"/>
      <c r="F16" s="57">
        <v>5.5555555555555558E-3</v>
      </c>
      <c r="G16" s="57">
        <v>4.8611111111111112E-3</v>
      </c>
      <c r="H16" s="57">
        <v>3.472222222222222E-3</v>
      </c>
      <c r="I16" s="57">
        <v>1.1111111111111112E-2</v>
      </c>
      <c r="J16" s="57">
        <v>4.1666666666666666E-3</v>
      </c>
      <c r="K16" s="57">
        <v>2.4305555555555556E-2</v>
      </c>
      <c r="L16" s="57">
        <v>2.9861111111111113E-2</v>
      </c>
      <c r="M16" s="57">
        <v>1.5972222222222224E-2</v>
      </c>
      <c r="N16" s="58"/>
      <c r="O16" s="58"/>
      <c r="P16" s="58"/>
      <c r="Q16" s="58"/>
      <c r="R16" s="59"/>
      <c r="S16" s="60"/>
      <c r="T16" s="60"/>
      <c r="U16" s="60"/>
      <c r="V16" s="60"/>
      <c r="W16" s="60"/>
      <c r="X16" s="60"/>
      <c r="Y16" s="60"/>
      <c r="Z16" s="60"/>
      <c r="AA16" s="60"/>
      <c r="AB16" s="60"/>
      <c r="AC16" s="60"/>
      <c r="AD16" s="60"/>
      <c r="AE16" s="60"/>
      <c r="AF16" s="60"/>
      <c r="AG16" s="60"/>
      <c r="AH16" s="60"/>
      <c r="AI16" s="60"/>
      <c r="AJ16" s="60"/>
      <c r="AK16" s="60"/>
      <c r="AL16" s="60"/>
    </row>
    <row r="17" spans="2:38">
      <c r="B17" s="215"/>
      <c r="C17" s="223"/>
      <c r="D17" s="217"/>
      <c r="E17" s="61" t="s">
        <v>303</v>
      </c>
      <c r="F17" s="62">
        <f t="shared" ref="F17:M17" si="4">IF(ISBLANK(F16),"",IF(ISBLANK(F18),"",ROUND(F18-F16,10)))</f>
        <v>3.4722222000000001E-3</v>
      </c>
      <c r="G17" s="62">
        <f t="shared" si="4"/>
        <v>2.0833332999999998E-3</v>
      </c>
      <c r="H17" s="62">
        <f t="shared" si="4"/>
        <v>2.7777778000000002E-3</v>
      </c>
      <c r="I17" s="62">
        <f t="shared" si="4"/>
        <v>3.4722222000000001E-3</v>
      </c>
      <c r="J17" s="62">
        <f t="shared" si="4"/>
        <v>1.3888889000000001E-3</v>
      </c>
      <c r="K17" s="62">
        <f t="shared" si="4"/>
        <v>9.7222222000000001E-3</v>
      </c>
      <c r="L17" s="62">
        <f t="shared" si="4"/>
        <v>6.2500000000000003E-3</v>
      </c>
      <c r="M17" s="62">
        <f t="shared" si="4"/>
        <v>1.52777778E-2</v>
      </c>
      <c r="N17" s="63" t="s">
        <v>304</v>
      </c>
      <c r="O17" s="63" cm="1">
        <f t="array" ref="O17">IFERROR(IF(N17="NO",MODE(IF($F$7:$M$7="YES",IF(F17:M17&gt;0,F17:M17))),MODE(IF($F$7:$M$7="YES",F17:M17))),"")</f>
        <v>3.4722222000000001E-3</v>
      </c>
      <c r="P17" s="63" t="s">
        <v>304</v>
      </c>
      <c r="Q17" s="63" cm="1">
        <f t="array" ref="Q17">IFERROR(IF(P17="NO",MEDIAN(IF($F$7:$M$7="YES",IF(F17:M17&gt;0,F17:M17))),MEDIAN(IF($F$7:$M$7="YES",F17:M17))),"")</f>
        <v>3.4722222000000001E-3</v>
      </c>
      <c r="R17" s="63" t="str">
        <f>IF(O17="","Median","Mode")</f>
        <v>Mode</v>
      </c>
      <c r="S17" s="60"/>
      <c r="T17" s="60"/>
      <c r="U17" s="60"/>
      <c r="V17" s="60"/>
      <c r="W17" s="60"/>
      <c r="X17" s="60"/>
      <c r="Y17" s="60"/>
      <c r="Z17" s="60"/>
      <c r="AA17" s="60"/>
      <c r="AB17" s="60"/>
      <c r="AC17" s="60"/>
      <c r="AD17" s="60"/>
      <c r="AE17" s="60"/>
      <c r="AF17" s="60"/>
      <c r="AG17" s="60"/>
      <c r="AH17" s="60"/>
      <c r="AI17" s="60"/>
      <c r="AJ17" s="60"/>
      <c r="AK17" s="60"/>
      <c r="AL17" s="60"/>
    </row>
    <row r="18" spans="2:38" ht="15" customHeight="1" thickBot="1">
      <c r="B18" s="214">
        <f t="shared" ref="B18" si="5">B16+1</f>
        <v>5</v>
      </c>
      <c r="C18" s="216" t="s">
        <v>309</v>
      </c>
      <c r="D18" s="216"/>
      <c r="E18" s="56"/>
      <c r="F18" s="57">
        <v>9.0277777777777787E-3</v>
      </c>
      <c r="G18" s="57">
        <v>6.9444444444444441E-3</v>
      </c>
      <c r="H18" s="57">
        <v>6.2499999999999995E-3</v>
      </c>
      <c r="I18" s="57">
        <v>1.4583333333333332E-2</v>
      </c>
      <c r="J18" s="57">
        <v>5.5555555555555558E-3</v>
      </c>
      <c r="K18" s="57">
        <v>3.4027777777777775E-2</v>
      </c>
      <c r="L18" s="57">
        <v>3.6111111111111115E-2</v>
      </c>
      <c r="M18" s="57">
        <v>3.125E-2</v>
      </c>
      <c r="N18" s="58"/>
      <c r="O18" s="58"/>
      <c r="P18" s="58"/>
      <c r="Q18" s="58"/>
      <c r="R18" s="59"/>
      <c r="S18" s="60"/>
      <c r="T18" s="60"/>
      <c r="U18" s="60"/>
      <c r="V18" s="60"/>
      <c r="W18" s="60"/>
      <c r="X18" s="60"/>
      <c r="Y18" s="60"/>
      <c r="Z18" s="60"/>
      <c r="AA18" s="60"/>
      <c r="AB18" s="60"/>
      <c r="AC18" s="60"/>
      <c r="AD18" s="60"/>
      <c r="AE18" s="60"/>
      <c r="AF18" s="60"/>
      <c r="AG18" s="60"/>
      <c r="AH18" s="60"/>
      <c r="AI18" s="60"/>
      <c r="AJ18" s="60"/>
      <c r="AK18" s="60"/>
      <c r="AL18" s="60"/>
    </row>
    <row r="19" spans="2:38">
      <c r="B19" s="215"/>
      <c r="C19" s="217"/>
      <c r="D19" s="217"/>
      <c r="E19" s="61" t="s">
        <v>307</v>
      </c>
      <c r="F19" s="62">
        <f t="shared" ref="F19:M19" si="6">IF(ISBLANK(F18),"",IF(ISBLANK(F20),"",ROUND(F20-F18,10)))</f>
        <v>0</v>
      </c>
      <c r="G19" s="62">
        <f t="shared" si="6"/>
        <v>0</v>
      </c>
      <c r="H19" s="62">
        <f t="shared" si="6"/>
        <v>2.7777778000000002E-3</v>
      </c>
      <c r="I19" s="62">
        <f t="shared" si="6"/>
        <v>6.9444440000000004E-4</v>
      </c>
      <c r="J19" s="62">
        <f t="shared" si="6"/>
        <v>2.0833332999999998E-3</v>
      </c>
      <c r="K19" s="62">
        <f t="shared" si="6"/>
        <v>1.6666666699999999E-2</v>
      </c>
      <c r="L19" s="62">
        <f t="shared" si="6"/>
        <v>6.9444440000000004E-4</v>
      </c>
      <c r="M19" s="62">
        <f t="shared" si="6"/>
        <v>9.0277777999999993E-3</v>
      </c>
      <c r="N19" s="63" t="s">
        <v>304</v>
      </c>
      <c r="O19" s="63" cm="1">
        <f t="array" ref="O19">IFERROR(IF(N19="NO",MODE(IF($F$7:$M$7="YES",IF(F19:M19&gt;0,F19:M19))),MODE(IF($F$7:$M$7="YES",F19:M19))),"")</f>
        <v>6.9444440000000004E-4</v>
      </c>
      <c r="P19" s="63" t="s">
        <v>304</v>
      </c>
      <c r="Q19" s="63" cm="1">
        <f t="array" ref="Q19">IFERROR(IF(P19="NO",MEDIAN(IF($F$7:$M$7="YES",IF(F19:M19&gt;0,F19:M19))),MEDIAN(IF($F$7:$M$7="YES",F19:M19))),"")</f>
        <v>2.43055555E-3</v>
      </c>
      <c r="R19" s="63" t="str">
        <f>IF(O19="","Median","Mode")</f>
        <v>Mode</v>
      </c>
      <c r="S19" s="60"/>
      <c r="T19" s="60"/>
      <c r="U19" s="60"/>
      <c r="V19" s="60"/>
      <c r="W19" s="60"/>
      <c r="X19" s="60"/>
      <c r="Y19" s="60"/>
      <c r="Z19" s="60"/>
      <c r="AA19" s="60"/>
      <c r="AB19" s="60"/>
      <c r="AC19" s="60"/>
      <c r="AD19" s="60"/>
      <c r="AE19" s="60"/>
      <c r="AF19" s="60"/>
      <c r="AG19" s="60"/>
      <c r="AH19" s="60"/>
      <c r="AI19" s="60"/>
      <c r="AJ19" s="60"/>
      <c r="AK19" s="60"/>
      <c r="AL19" s="60"/>
    </row>
    <row r="20" spans="2:38" ht="15.75" customHeight="1" thickBot="1">
      <c r="B20" s="214">
        <f t="shared" ref="B20" si="7">B18+1</f>
        <v>6</v>
      </c>
      <c r="C20" s="216" t="s">
        <v>310</v>
      </c>
      <c r="D20" s="216"/>
      <c r="E20" s="56"/>
      <c r="F20" s="57">
        <v>9.0277777777777787E-3</v>
      </c>
      <c r="G20" s="57">
        <v>6.9444444444444441E-3</v>
      </c>
      <c r="H20" s="57">
        <v>9.0277777777777787E-3</v>
      </c>
      <c r="I20" s="57">
        <v>1.5277777777777777E-2</v>
      </c>
      <c r="J20" s="57">
        <v>7.6388888888888886E-3</v>
      </c>
      <c r="K20" s="57">
        <v>5.0694444444444452E-2</v>
      </c>
      <c r="L20" s="57">
        <v>3.6805555555555557E-2</v>
      </c>
      <c r="M20" s="57">
        <v>4.027777777777778E-2</v>
      </c>
      <c r="N20" s="58"/>
      <c r="O20" s="58"/>
      <c r="P20" s="58"/>
      <c r="Q20" s="58"/>
      <c r="R20" s="59"/>
      <c r="S20" s="60"/>
      <c r="T20" s="60"/>
      <c r="U20" s="60"/>
      <c r="V20" s="60"/>
      <c r="W20" s="60"/>
      <c r="X20" s="60"/>
      <c r="Y20" s="60"/>
      <c r="Z20" s="60"/>
      <c r="AA20" s="60"/>
      <c r="AB20" s="60"/>
      <c r="AC20" s="60"/>
      <c r="AD20" s="60"/>
      <c r="AE20" s="60"/>
      <c r="AF20" s="60"/>
      <c r="AG20" s="60"/>
      <c r="AH20" s="60"/>
      <c r="AI20" s="60"/>
      <c r="AJ20" s="60"/>
      <c r="AK20" s="60"/>
      <c r="AL20" s="60"/>
    </row>
    <row r="21" spans="2:38">
      <c r="B21" s="215"/>
      <c r="C21" s="217"/>
      <c r="D21" s="217"/>
      <c r="E21" s="61" t="s">
        <v>303</v>
      </c>
      <c r="F21" s="62">
        <f t="shared" ref="F21:M21" si="8">IF(ISBLANK(F20),"",IF(ISBLANK(F22),"",ROUND(F22-F20,10)))</f>
        <v>5.5555556000000004E-3</v>
      </c>
      <c r="G21" s="62">
        <f t="shared" si="8"/>
        <v>1.52777778E-2</v>
      </c>
      <c r="H21" s="62">
        <f t="shared" si="8"/>
        <v>9.7222222000000001E-3</v>
      </c>
      <c r="I21" s="62">
        <f t="shared" si="8"/>
        <v>1.52777778E-2</v>
      </c>
      <c r="J21" s="62">
        <f t="shared" si="8"/>
        <v>2.08333333E-2</v>
      </c>
      <c r="K21" s="62">
        <f t="shared" si="8"/>
        <v>9.7222222000000001E-3</v>
      </c>
      <c r="L21" s="62">
        <f t="shared" si="8"/>
        <v>1.6666666699999999E-2</v>
      </c>
      <c r="M21" s="62">
        <f t="shared" si="8"/>
        <v>1.59722222E-2</v>
      </c>
      <c r="N21" s="63" t="s">
        <v>304</v>
      </c>
      <c r="O21" s="63" cm="1">
        <f t="array" ref="O21">IFERROR(IF(N21="NO",MODE(IF($F$7:$M$7="YES",IF(F21:M21&gt;0,F21:M21))),MODE(IF($F$7:$M$7="YES",F21:M21))),"")</f>
        <v>1.52777778E-2</v>
      </c>
      <c r="P21" s="63" t="s">
        <v>304</v>
      </c>
      <c r="Q21" s="63" cm="1">
        <f t="array" ref="Q21">IFERROR(IF(P21="NO",MEDIAN(IF($F$7:$M$7="YES",IF(F21:M21&gt;0,F21:M21))),MEDIAN(IF($F$7:$M$7="YES",F21:M21))),"")</f>
        <v>1.52777778E-2</v>
      </c>
      <c r="R21" s="63" t="str">
        <f>IF(O21="","Median","Mode")</f>
        <v>Mode</v>
      </c>
      <c r="S21" s="60"/>
      <c r="T21" s="60"/>
      <c r="U21" s="60"/>
      <c r="V21" s="60"/>
      <c r="W21" s="60"/>
      <c r="X21" s="60"/>
      <c r="Y21" s="60"/>
      <c r="Z21" s="60"/>
      <c r="AA21" s="60"/>
      <c r="AB21" s="60"/>
      <c r="AC21" s="60"/>
      <c r="AD21" s="60"/>
      <c r="AE21" s="60"/>
      <c r="AF21" s="60"/>
      <c r="AG21" s="60"/>
      <c r="AH21" s="60"/>
      <c r="AI21" s="60"/>
      <c r="AJ21" s="60"/>
      <c r="AK21" s="60"/>
      <c r="AL21" s="60"/>
    </row>
    <row r="22" spans="2:38" ht="15" customHeight="1" thickBot="1">
      <c r="B22" s="214">
        <f t="shared" ref="B22" si="9">B20+1</f>
        <v>7</v>
      </c>
      <c r="C22" s="216" t="s">
        <v>306</v>
      </c>
      <c r="D22" s="216"/>
      <c r="E22" s="56"/>
      <c r="F22" s="57">
        <v>1.4583333333333332E-2</v>
      </c>
      <c r="G22" s="57">
        <v>2.2222222222222223E-2</v>
      </c>
      <c r="H22" s="57">
        <v>1.8749999999999999E-2</v>
      </c>
      <c r="I22" s="57">
        <v>3.0555555555555555E-2</v>
      </c>
      <c r="J22" s="57">
        <v>2.8472222222222222E-2</v>
      </c>
      <c r="K22" s="57">
        <v>6.0416666666666667E-2</v>
      </c>
      <c r="L22" s="57">
        <v>5.347222222222222E-2</v>
      </c>
      <c r="M22" s="57">
        <v>5.6250000000000001E-2</v>
      </c>
      <c r="N22" s="58"/>
      <c r="O22" s="58"/>
      <c r="P22" s="58"/>
      <c r="Q22" s="58"/>
      <c r="R22" s="59"/>
      <c r="S22" s="60"/>
      <c r="T22" s="60"/>
      <c r="U22" s="60"/>
      <c r="V22" s="60"/>
      <c r="W22" s="60"/>
      <c r="X22" s="60"/>
      <c r="Y22" s="60"/>
      <c r="Z22" s="60"/>
      <c r="AA22" s="60"/>
      <c r="AB22" s="60"/>
      <c r="AC22" s="60"/>
      <c r="AD22" s="60"/>
      <c r="AE22" s="60"/>
      <c r="AF22" s="60"/>
      <c r="AG22" s="60"/>
      <c r="AH22" s="60"/>
      <c r="AI22" s="60"/>
      <c r="AJ22" s="60"/>
      <c r="AK22" s="60"/>
      <c r="AL22" s="60"/>
    </row>
    <row r="23" spans="2:38">
      <c r="B23" s="215"/>
      <c r="C23" s="217"/>
      <c r="D23" s="217"/>
      <c r="E23" s="61" t="s">
        <v>307</v>
      </c>
      <c r="F23" s="62">
        <f t="shared" ref="F23:M23" si="10">IF(ISBLANK(F22),"",IF(ISBLANK(F24),"",ROUND(F24-F22,10)))</f>
        <v>0</v>
      </c>
      <c r="G23" s="62">
        <f t="shared" si="10"/>
        <v>1.3888889000000001E-3</v>
      </c>
      <c r="H23" s="62">
        <f t="shared" si="10"/>
        <v>2.7777778000000002E-3</v>
      </c>
      <c r="I23" s="62">
        <f t="shared" si="10"/>
        <v>0</v>
      </c>
      <c r="J23" s="62">
        <f t="shared" si="10"/>
        <v>6.2500000000000003E-3</v>
      </c>
      <c r="K23" s="62">
        <f t="shared" si="10"/>
        <v>6.9444440000000004E-4</v>
      </c>
      <c r="L23" s="62">
        <f t="shared" si="10"/>
        <v>2.7777778000000002E-3</v>
      </c>
      <c r="M23" s="62">
        <f t="shared" si="10"/>
        <v>2.7777778000000002E-3</v>
      </c>
      <c r="N23" s="63" t="s">
        <v>304</v>
      </c>
      <c r="O23" s="63" cm="1">
        <f t="array" ref="O23">IFERROR(IF(N23="NO",MODE(IF($F$7:$M$7="YES",IF(F23:M23&gt;0,F23:M23))),MODE(IF($F$7:$M$7="YES",F23:M23))),"")</f>
        <v>2.7777778000000002E-3</v>
      </c>
      <c r="P23" s="63" t="s">
        <v>304</v>
      </c>
      <c r="Q23" s="63" cm="1">
        <f t="array" ref="Q23">IFERROR(IF(P23="NO",MEDIAN(IF($F$7:$M$7="YES",IF(F23:M23&gt;0,F23:M23))),MEDIAN(IF($F$7:$M$7="YES",F23:M23))),"")</f>
        <v>2.7777778000000002E-3</v>
      </c>
      <c r="R23" s="63" t="str">
        <f>IF(O23="","Median","Mode")</f>
        <v>Mode</v>
      </c>
      <c r="S23" s="60"/>
      <c r="T23" s="60"/>
      <c r="U23" s="60"/>
      <c r="V23" s="60"/>
      <c r="W23" s="60"/>
      <c r="X23" s="60"/>
      <c r="Y23" s="60"/>
      <c r="Z23" s="60"/>
      <c r="AA23" s="60"/>
      <c r="AB23" s="60"/>
      <c r="AC23" s="60"/>
      <c r="AD23" s="60"/>
      <c r="AE23" s="60"/>
      <c r="AF23" s="60"/>
      <c r="AG23" s="60"/>
      <c r="AH23" s="60"/>
      <c r="AI23" s="60"/>
      <c r="AJ23" s="60"/>
      <c r="AK23" s="60"/>
      <c r="AL23" s="60"/>
    </row>
    <row r="24" spans="2:38" ht="15.75" customHeight="1" thickBot="1">
      <c r="B24" s="214">
        <f t="shared" ref="B24" si="11">B22+1</f>
        <v>8</v>
      </c>
      <c r="C24" s="216" t="s">
        <v>311</v>
      </c>
      <c r="D24" s="216"/>
      <c r="E24" s="56"/>
      <c r="F24" s="57">
        <v>1.4583333333333332E-2</v>
      </c>
      <c r="G24" s="57">
        <v>2.361111111111111E-2</v>
      </c>
      <c r="H24" s="57">
        <v>2.1527777777777781E-2</v>
      </c>
      <c r="I24" s="57">
        <v>3.0555555555555555E-2</v>
      </c>
      <c r="J24" s="57">
        <v>3.4722222222222224E-2</v>
      </c>
      <c r="K24" s="57">
        <v>6.1111111111111116E-2</v>
      </c>
      <c r="L24" s="57">
        <v>5.6250000000000001E-2</v>
      </c>
      <c r="M24" s="57">
        <v>5.9027777777777783E-2</v>
      </c>
      <c r="N24" s="58"/>
      <c r="O24" s="58"/>
      <c r="P24" s="58"/>
      <c r="Q24" s="58"/>
      <c r="R24" s="59"/>
      <c r="S24" s="60"/>
      <c r="T24" s="60"/>
      <c r="U24" s="60"/>
      <c r="V24" s="60"/>
      <c r="W24" s="60"/>
      <c r="X24" s="60"/>
      <c r="Y24" s="60"/>
      <c r="Z24" s="60"/>
      <c r="AA24" s="60"/>
      <c r="AB24" s="60"/>
      <c r="AC24" s="60"/>
      <c r="AD24" s="60"/>
      <c r="AE24" s="60"/>
      <c r="AF24" s="60"/>
      <c r="AG24" s="60"/>
      <c r="AH24" s="60"/>
      <c r="AI24" s="60"/>
      <c r="AJ24" s="60"/>
      <c r="AK24" s="60"/>
      <c r="AL24" s="60"/>
    </row>
    <row r="25" spans="2:38">
      <c r="B25" s="215"/>
      <c r="C25" s="217"/>
      <c r="D25" s="217"/>
      <c r="E25" s="61" t="s">
        <v>303</v>
      </c>
      <c r="F25" s="62">
        <f t="shared" ref="F25:M25" si="12">IF(ISBLANK(F24),"",IF(ISBLANK(F26),"",ROUND(F26-F24,10)))</f>
        <v>9.7222222000000001E-3</v>
      </c>
      <c r="G25" s="62">
        <f t="shared" si="12"/>
        <v>2.7777778000000002E-3</v>
      </c>
      <c r="H25" s="62">
        <f t="shared" si="12"/>
        <v>1.04166667E-2</v>
      </c>
      <c r="I25" s="62">
        <f t="shared" si="12"/>
        <v>4.1666667000000001E-3</v>
      </c>
      <c r="J25" s="62">
        <f t="shared" si="12"/>
        <v>1.04166667E-2</v>
      </c>
      <c r="K25" s="62">
        <f t="shared" si="12"/>
        <v>5.5555556000000004E-3</v>
      </c>
      <c r="L25" s="62">
        <f t="shared" si="12"/>
        <v>4.8611111E-3</v>
      </c>
      <c r="M25" s="62">
        <f t="shared" si="12"/>
        <v>1.18055556E-2</v>
      </c>
      <c r="N25" s="63" t="s">
        <v>304</v>
      </c>
      <c r="O25" s="63" cm="1">
        <f t="array" ref="O25">IFERROR(IF(N25="NO",MODE(IF($F$7:$M$7="YES",IF(F25:M25&gt;0,F25:M25))),MODE(IF($F$7:$M$7="YES",F25:M25))),"")</f>
        <v>1.04166667E-2</v>
      </c>
      <c r="P25" s="63" t="s">
        <v>304</v>
      </c>
      <c r="Q25" s="63" cm="1">
        <f t="array" ref="Q25">IFERROR(IF(P25="NO",MEDIAN(IF($F$7:$M$7="YES",IF(F25:M25&gt;0,F25:M25))),MEDIAN(IF($F$7:$M$7="YES",F25:M25))),"")</f>
        <v>7.6388888999999998E-3</v>
      </c>
      <c r="R25" s="63" t="str">
        <f>IF(O25="","Median","Mode")</f>
        <v>Mode</v>
      </c>
      <c r="S25" s="60"/>
      <c r="T25" s="60"/>
      <c r="U25" s="60"/>
      <c r="V25" s="60"/>
      <c r="W25" s="60"/>
      <c r="X25" s="60"/>
      <c r="Y25" s="60"/>
      <c r="Z25" s="60"/>
      <c r="AA25" s="60"/>
      <c r="AB25" s="60"/>
      <c r="AC25" s="60"/>
      <c r="AD25" s="60"/>
      <c r="AE25" s="60"/>
      <c r="AF25" s="60"/>
      <c r="AG25" s="60"/>
      <c r="AH25" s="60"/>
      <c r="AI25" s="60"/>
      <c r="AJ25" s="60"/>
      <c r="AK25" s="60"/>
      <c r="AL25" s="60"/>
    </row>
    <row r="26" spans="2:38" ht="15.75" customHeight="1" thickBot="1">
      <c r="B26" s="214">
        <f t="shared" ref="B26" si="13">B24+1</f>
        <v>9</v>
      </c>
      <c r="C26" s="216" t="s">
        <v>312</v>
      </c>
      <c r="D26" s="218"/>
      <c r="E26" s="56"/>
      <c r="F26" s="57">
        <v>2.4305555555555556E-2</v>
      </c>
      <c r="G26" s="57">
        <v>2.6388888888888889E-2</v>
      </c>
      <c r="H26" s="57">
        <v>3.1944444444444449E-2</v>
      </c>
      <c r="I26" s="57">
        <v>3.4722222222222224E-2</v>
      </c>
      <c r="J26" s="57">
        <v>4.5138888888888888E-2</v>
      </c>
      <c r="K26" s="57">
        <v>6.6666666666666666E-2</v>
      </c>
      <c r="L26" s="57">
        <v>6.1111111111111116E-2</v>
      </c>
      <c r="M26" s="57">
        <v>7.0833333333333331E-2</v>
      </c>
      <c r="N26" s="58"/>
      <c r="O26" s="58"/>
      <c r="P26" s="58"/>
      <c r="Q26" s="58"/>
      <c r="R26" s="59"/>
      <c r="S26" s="60"/>
      <c r="T26" s="60"/>
      <c r="U26" s="60"/>
      <c r="V26" s="60"/>
      <c r="W26" s="60"/>
      <c r="X26" s="60"/>
      <c r="Y26" s="60"/>
      <c r="Z26" s="60"/>
      <c r="AA26" s="60"/>
      <c r="AB26" s="60"/>
      <c r="AC26" s="60"/>
      <c r="AD26" s="60"/>
      <c r="AE26" s="60"/>
      <c r="AF26" s="60"/>
      <c r="AG26" s="60"/>
      <c r="AH26" s="60"/>
      <c r="AI26" s="60"/>
      <c r="AJ26" s="60"/>
      <c r="AK26" s="60"/>
      <c r="AL26" s="60"/>
    </row>
    <row r="27" spans="2:38">
      <c r="B27" s="215"/>
      <c r="C27" s="217"/>
      <c r="D27" s="219"/>
      <c r="E27" s="61" t="s">
        <v>307</v>
      </c>
      <c r="F27" s="62">
        <f t="shared" ref="F27:M27" si="14">IF(ISBLANK(F26),"",IF(ISBLANK(F28),"",ROUND(F28-F26,10)))</f>
        <v>6.9444444000000003E-3</v>
      </c>
      <c r="G27" s="62">
        <f t="shared" si="14"/>
        <v>4.1666667000000001E-3</v>
      </c>
      <c r="H27" s="62">
        <f t="shared" si="14"/>
        <v>9.7222222000000001E-3</v>
      </c>
      <c r="I27" s="62">
        <f t="shared" si="14"/>
        <v>9.7222222000000001E-3</v>
      </c>
      <c r="J27" s="62">
        <f t="shared" si="14"/>
        <v>1.11111111E-2</v>
      </c>
      <c r="K27" s="62">
        <f t="shared" si="14"/>
        <v>1.73611111E-2</v>
      </c>
      <c r="L27" s="62">
        <f t="shared" si="14"/>
        <v>1.8749999999999999E-2</v>
      </c>
      <c r="M27" s="62">
        <f t="shared" si="14"/>
        <v>2.08333333E-2</v>
      </c>
      <c r="N27" s="63" t="s">
        <v>304</v>
      </c>
      <c r="O27" s="63" cm="1">
        <f t="array" ref="O27">IFERROR(IF(N27="NO",MODE(IF($F$7:$M$7="YES",IF(F27:M27&gt;0,F27:M27))),MODE(IF($F$7:$M$7="YES",F27:M27))),"")</f>
        <v>9.7222222000000001E-3</v>
      </c>
      <c r="P27" s="63" t="s">
        <v>304</v>
      </c>
      <c r="Q27" s="63" cm="1">
        <f t="array" ref="Q27">IFERROR(IF(P27="NO",MEDIAN(IF($F$7:$M$7="YES",IF(F27:M27&gt;0,F27:M27))),MEDIAN(IF($F$7:$M$7="YES",F27:M27))),"")</f>
        <v>1.041666665E-2</v>
      </c>
      <c r="R27" s="63" t="str">
        <f>IF(O27="","Median","Mode")</f>
        <v>Mode</v>
      </c>
      <c r="S27" s="60"/>
      <c r="T27" s="60"/>
      <c r="U27" s="60"/>
      <c r="V27" s="60"/>
      <c r="W27" s="60"/>
      <c r="X27" s="60"/>
      <c r="Y27" s="60"/>
      <c r="Z27" s="60"/>
      <c r="AA27" s="60"/>
      <c r="AB27" s="60"/>
      <c r="AC27" s="60"/>
      <c r="AD27" s="60"/>
      <c r="AE27" s="60"/>
      <c r="AF27" s="60"/>
      <c r="AG27" s="60"/>
      <c r="AH27" s="60"/>
      <c r="AI27" s="60"/>
      <c r="AJ27" s="60"/>
      <c r="AK27" s="60"/>
      <c r="AL27" s="60"/>
    </row>
    <row r="28" spans="2:38" ht="15" customHeight="1" thickBot="1">
      <c r="B28" s="214">
        <f t="shared" ref="B28" si="15">B26+1</f>
        <v>10</v>
      </c>
      <c r="C28" s="216" t="s">
        <v>313</v>
      </c>
      <c r="D28" s="218"/>
      <c r="E28" s="56"/>
      <c r="F28" s="57">
        <v>3.125E-2</v>
      </c>
      <c r="G28" s="57">
        <v>3.0555555555555555E-2</v>
      </c>
      <c r="H28" s="57">
        <v>4.1666666666666664E-2</v>
      </c>
      <c r="I28" s="57">
        <v>4.4444444444444446E-2</v>
      </c>
      <c r="J28" s="57">
        <v>5.6250000000000001E-2</v>
      </c>
      <c r="K28" s="57">
        <v>8.4027777777777771E-2</v>
      </c>
      <c r="L28" s="57">
        <v>7.9861111111111105E-2</v>
      </c>
      <c r="M28" s="57">
        <v>9.1666666666666674E-2</v>
      </c>
      <c r="N28" s="58"/>
      <c r="O28" s="58"/>
      <c r="P28" s="58"/>
      <c r="Q28" s="58"/>
      <c r="R28" s="59"/>
      <c r="S28" s="60"/>
      <c r="T28" s="60"/>
      <c r="U28" s="60"/>
      <c r="V28" s="60"/>
      <c r="W28" s="60"/>
      <c r="X28" s="60"/>
      <c r="Y28" s="60"/>
      <c r="Z28" s="60"/>
      <c r="AA28" s="60"/>
      <c r="AB28" s="60"/>
      <c r="AC28" s="60"/>
      <c r="AD28" s="60"/>
      <c r="AE28" s="60"/>
      <c r="AF28" s="60"/>
      <c r="AG28" s="60"/>
      <c r="AH28" s="60"/>
      <c r="AI28" s="60"/>
      <c r="AJ28" s="60"/>
      <c r="AK28" s="60"/>
      <c r="AL28" s="60"/>
    </row>
    <row r="29" spans="2:38" ht="14.45" thickBot="1">
      <c r="B29" s="215"/>
      <c r="C29" s="217"/>
      <c r="D29" s="219"/>
      <c r="E29" s="61" t="s">
        <v>303</v>
      </c>
      <c r="F29" s="62"/>
      <c r="G29" s="62"/>
      <c r="H29" s="62"/>
      <c r="I29" s="62"/>
      <c r="J29" s="62"/>
      <c r="K29" s="62"/>
      <c r="L29" s="62"/>
      <c r="M29" s="62"/>
      <c r="N29" s="63" t="s">
        <v>304</v>
      </c>
      <c r="O29" s="63" t="str" cm="1">
        <f t="array" ref="O29">IFERROR(IF(N29="NO",MODE(IF($F$7:$M$7="YES",IF(F29:M29&gt;0,F29:M29))),MODE(IF($F$7:$M$7="YES",F29:M29))),"")</f>
        <v/>
      </c>
      <c r="P29" s="63" t="s">
        <v>304</v>
      </c>
      <c r="Q29" s="63" t="str" cm="1">
        <f t="array" ref="Q29">IFERROR(IF(P29="NO",MEDIAN(IF($F$7:$M$7="YES",IF(F29:M29&gt;0,F29:M29))),MEDIAN(IF($F$7:$M$7="YES",F29:M29))),"")</f>
        <v/>
      </c>
      <c r="R29" s="63" t="str">
        <f>IF(O29="","Median","Mode")</f>
        <v>Median</v>
      </c>
      <c r="S29" s="60"/>
      <c r="T29" s="60"/>
      <c r="U29" s="60"/>
      <c r="V29" s="60"/>
      <c r="W29" s="60"/>
      <c r="X29" s="60"/>
      <c r="Y29" s="60"/>
      <c r="Z29" s="60"/>
      <c r="AA29" s="60"/>
      <c r="AB29" s="60"/>
      <c r="AC29" s="60"/>
      <c r="AD29" s="60"/>
      <c r="AE29" s="60"/>
      <c r="AF29" s="60"/>
      <c r="AG29" s="60"/>
      <c r="AH29" s="60"/>
      <c r="AI29" s="60"/>
      <c r="AJ29" s="60"/>
      <c r="AK29" s="60"/>
      <c r="AL29" s="60"/>
    </row>
    <row r="30" spans="2:38" ht="15.75" hidden="1" customHeight="1" thickBot="1">
      <c r="B30" s="214">
        <f t="shared" ref="B30" si="16">B28+1</f>
        <v>11</v>
      </c>
      <c r="C30" s="216"/>
      <c r="D30" s="218"/>
      <c r="E30" s="56"/>
      <c r="F30" s="57">
        <v>0</v>
      </c>
      <c r="G30" s="57">
        <v>0</v>
      </c>
      <c r="H30" s="57">
        <v>0</v>
      </c>
      <c r="I30" s="57">
        <v>0</v>
      </c>
      <c r="J30" s="57">
        <v>0</v>
      </c>
      <c r="K30" s="57">
        <v>0</v>
      </c>
      <c r="L30" s="57">
        <v>0</v>
      </c>
      <c r="M30" s="57">
        <v>0</v>
      </c>
      <c r="N30" s="58"/>
      <c r="O30" s="58"/>
      <c r="P30" s="58"/>
      <c r="Q30" s="58"/>
      <c r="R30" s="59"/>
      <c r="S30" s="60"/>
      <c r="T30" s="60"/>
      <c r="U30" s="60"/>
      <c r="V30" s="60"/>
      <c r="W30" s="60"/>
      <c r="X30" s="60"/>
      <c r="Y30" s="60"/>
      <c r="Z30" s="60"/>
      <c r="AA30" s="60"/>
      <c r="AB30" s="60"/>
      <c r="AC30" s="60"/>
      <c r="AD30" s="60"/>
      <c r="AE30" s="60"/>
      <c r="AF30" s="60"/>
      <c r="AG30" s="60"/>
      <c r="AH30" s="60"/>
      <c r="AI30" s="60"/>
      <c r="AJ30" s="60"/>
      <c r="AK30" s="60"/>
      <c r="AL30" s="60"/>
    </row>
    <row r="31" spans="2:38" ht="14.45" hidden="1" thickBot="1">
      <c r="B31" s="215"/>
      <c r="C31" s="217"/>
      <c r="D31" s="219"/>
      <c r="E31" s="61" t="s">
        <v>303</v>
      </c>
      <c r="F31" s="62">
        <f t="shared" ref="F31:M31" si="17">IF(ISBLANK(F30),"",IF(ISBLANK(F32),"",ROUND(F32-F30,10)))</f>
        <v>0</v>
      </c>
      <c r="G31" s="62">
        <f t="shared" si="17"/>
        <v>0</v>
      </c>
      <c r="H31" s="62">
        <f t="shared" si="17"/>
        <v>0</v>
      </c>
      <c r="I31" s="62">
        <f t="shared" si="17"/>
        <v>0</v>
      </c>
      <c r="J31" s="62">
        <f t="shared" si="17"/>
        <v>0</v>
      </c>
      <c r="K31" s="62">
        <f t="shared" si="17"/>
        <v>0</v>
      </c>
      <c r="L31" s="62">
        <f t="shared" si="17"/>
        <v>0</v>
      </c>
      <c r="M31" s="62">
        <f t="shared" si="17"/>
        <v>0</v>
      </c>
      <c r="N31" s="63" t="s">
        <v>304</v>
      </c>
      <c r="O31" s="63" t="str" cm="1">
        <f t="array" ref="O31">IFERROR(IF(N31="NO",MODE(IF($F$7:$M$7="YES",IF(F31:M31&gt;0,F31:M31))),MODE(IF($F$7:$M$7="YES",F31:M31))),"")</f>
        <v/>
      </c>
      <c r="P31" s="63" t="s">
        <v>304</v>
      </c>
      <c r="Q31" s="63" t="str" cm="1">
        <f t="array" ref="Q31">IFERROR(IF(P31="NO",MEDIAN(IF($F$7:$M$7="YES",IF(F31:M31&gt;0,F31:M31))),MEDIAN(IF($F$7:$M$7="YES",F31:M31))),"")</f>
        <v/>
      </c>
      <c r="R31" s="63" t="str">
        <f>IF(O31="","Median","Mode")</f>
        <v>Median</v>
      </c>
      <c r="S31" s="60"/>
      <c r="T31" s="60"/>
      <c r="U31" s="60"/>
      <c r="V31" s="60"/>
      <c r="W31" s="60"/>
      <c r="X31" s="60"/>
      <c r="Y31" s="60"/>
      <c r="Z31" s="60"/>
      <c r="AA31" s="60"/>
      <c r="AB31" s="60"/>
      <c r="AC31" s="60"/>
      <c r="AD31" s="60"/>
      <c r="AE31" s="60"/>
      <c r="AF31" s="60"/>
      <c r="AG31" s="60"/>
      <c r="AH31" s="60"/>
      <c r="AI31" s="60"/>
      <c r="AJ31" s="60"/>
      <c r="AK31" s="60"/>
      <c r="AL31" s="60"/>
    </row>
    <row r="32" spans="2:38" ht="15.75" hidden="1" customHeight="1">
      <c r="B32" s="214">
        <f t="shared" ref="B32" si="18">B30+1</f>
        <v>12</v>
      </c>
      <c r="C32" s="216"/>
      <c r="D32" s="218"/>
      <c r="E32" s="56"/>
      <c r="F32" s="57">
        <v>0</v>
      </c>
      <c r="G32" s="57">
        <v>0</v>
      </c>
      <c r="H32" s="57">
        <v>0</v>
      </c>
      <c r="I32" s="57">
        <v>0</v>
      </c>
      <c r="J32" s="57">
        <v>0</v>
      </c>
      <c r="K32" s="57">
        <v>0</v>
      </c>
      <c r="L32" s="57">
        <v>0</v>
      </c>
      <c r="M32" s="57">
        <v>0</v>
      </c>
      <c r="N32" s="58"/>
      <c r="O32" s="58"/>
      <c r="P32" s="58"/>
      <c r="Q32" s="58"/>
      <c r="R32" s="59"/>
      <c r="S32" s="60"/>
      <c r="T32" s="60"/>
      <c r="U32" s="60"/>
      <c r="V32" s="60"/>
      <c r="W32" s="60"/>
      <c r="X32" s="60"/>
      <c r="Y32" s="60"/>
      <c r="Z32" s="60"/>
      <c r="AA32" s="60"/>
      <c r="AB32" s="60"/>
      <c r="AC32" s="60"/>
      <c r="AD32" s="60"/>
      <c r="AE32" s="60"/>
      <c r="AF32" s="60"/>
      <c r="AG32" s="60"/>
      <c r="AH32" s="60"/>
      <c r="AI32" s="60"/>
      <c r="AJ32" s="60"/>
      <c r="AK32" s="60"/>
      <c r="AL32" s="60"/>
    </row>
    <row r="33" spans="2:38" ht="14.45" hidden="1" thickBot="1">
      <c r="B33" s="215"/>
      <c r="C33" s="217"/>
      <c r="D33" s="219"/>
      <c r="E33" s="61" t="s">
        <v>303</v>
      </c>
      <c r="F33" s="62">
        <f t="shared" ref="F33:M33" si="19">IF(ISBLANK(F32),"",IF(ISBLANK(F34),"",ROUND(F34-F32,10)))</f>
        <v>0</v>
      </c>
      <c r="G33" s="62">
        <f t="shared" si="19"/>
        <v>0</v>
      </c>
      <c r="H33" s="62">
        <f t="shared" si="19"/>
        <v>0</v>
      </c>
      <c r="I33" s="62">
        <f t="shared" si="19"/>
        <v>0</v>
      </c>
      <c r="J33" s="62">
        <f t="shared" si="19"/>
        <v>0</v>
      </c>
      <c r="K33" s="62">
        <f t="shared" si="19"/>
        <v>0</v>
      </c>
      <c r="L33" s="62">
        <f t="shared" si="19"/>
        <v>0</v>
      </c>
      <c r="M33" s="62">
        <f t="shared" si="19"/>
        <v>0</v>
      </c>
      <c r="N33" s="63" t="s">
        <v>304</v>
      </c>
      <c r="O33" s="63" t="str" cm="1">
        <f t="array" ref="O33">IFERROR(IF(N33="NO",MODE(IF($F$7:$M$7="YES",IF(F33:M33&gt;0,F33:M33))),MODE(IF($F$7:$M$7="YES",F33:M33))),"")</f>
        <v/>
      </c>
      <c r="P33" s="63" t="s">
        <v>304</v>
      </c>
      <c r="Q33" s="63" t="str" cm="1">
        <f t="array" ref="Q33">IFERROR(IF(P33="NO",MEDIAN(IF($F$7:$M$7="YES",IF(F33:M33&gt;0,F33:M33))),MEDIAN(IF($F$7:$M$7="YES",F33:M33))),"")</f>
        <v/>
      </c>
      <c r="R33" s="63" t="str">
        <f>IF(O33="","Median","Mode")</f>
        <v>Median</v>
      </c>
      <c r="S33" s="60"/>
      <c r="T33" s="60"/>
      <c r="U33" s="60"/>
      <c r="V33" s="60"/>
      <c r="W33" s="60"/>
      <c r="X33" s="60"/>
      <c r="Y33" s="60"/>
      <c r="Z33" s="60"/>
      <c r="AA33" s="60"/>
      <c r="AB33" s="60"/>
      <c r="AC33" s="60"/>
      <c r="AD33" s="60"/>
      <c r="AE33" s="60"/>
      <c r="AF33" s="60"/>
      <c r="AG33" s="60"/>
      <c r="AH33" s="60"/>
      <c r="AI33" s="60"/>
      <c r="AJ33" s="60"/>
      <c r="AK33" s="60"/>
      <c r="AL33" s="60"/>
    </row>
    <row r="34" spans="2:38" ht="15" hidden="1" customHeight="1">
      <c r="B34" s="214">
        <f t="shared" ref="B34" si="20">B32+1</f>
        <v>13</v>
      </c>
      <c r="C34" s="216"/>
      <c r="D34" s="218"/>
      <c r="E34" s="56"/>
      <c r="F34" s="57">
        <v>0</v>
      </c>
      <c r="G34" s="57">
        <v>0</v>
      </c>
      <c r="H34" s="57">
        <v>0</v>
      </c>
      <c r="I34" s="57">
        <v>0</v>
      </c>
      <c r="J34" s="57">
        <v>0</v>
      </c>
      <c r="K34" s="57">
        <v>0</v>
      </c>
      <c r="L34" s="57">
        <v>0</v>
      </c>
      <c r="M34" s="57">
        <v>0</v>
      </c>
      <c r="N34" s="58"/>
      <c r="O34" s="58"/>
      <c r="P34" s="58"/>
      <c r="Q34" s="58"/>
      <c r="R34" s="59"/>
      <c r="S34" s="60"/>
      <c r="T34" s="60"/>
      <c r="U34" s="60"/>
      <c r="V34" s="60"/>
      <c r="W34" s="60"/>
      <c r="X34" s="60"/>
      <c r="Y34" s="60"/>
      <c r="Z34" s="60"/>
      <c r="AA34" s="60"/>
      <c r="AB34" s="60"/>
      <c r="AC34" s="60"/>
      <c r="AD34" s="60"/>
      <c r="AE34" s="60"/>
      <c r="AF34" s="60"/>
      <c r="AG34" s="60"/>
      <c r="AH34" s="60"/>
      <c r="AI34" s="60"/>
      <c r="AJ34" s="60"/>
      <c r="AK34" s="60"/>
      <c r="AL34" s="60"/>
    </row>
    <row r="35" spans="2:38" ht="14.45" hidden="1" thickBot="1">
      <c r="B35" s="215"/>
      <c r="C35" s="217"/>
      <c r="D35" s="219"/>
      <c r="E35" s="61" t="s">
        <v>303</v>
      </c>
      <c r="F35" s="62">
        <f t="shared" ref="F35:M35" si="21">IF(ISBLANK(F34),"",IF(ISBLANK(F36),"",ROUND(F36-F34,10)))</f>
        <v>0</v>
      </c>
      <c r="G35" s="62">
        <f t="shared" si="21"/>
        <v>0</v>
      </c>
      <c r="H35" s="62">
        <f t="shared" si="21"/>
        <v>0</v>
      </c>
      <c r="I35" s="62">
        <f t="shared" si="21"/>
        <v>0</v>
      </c>
      <c r="J35" s="62">
        <f t="shared" si="21"/>
        <v>0</v>
      </c>
      <c r="K35" s="62">
        <f t="shared" si="21"/>
        <v>0</v>
      </c>
      <c r="L35" s="62">
        <f t="shared" si="21"/>
        <v>0</v>
      </c>
      <c r="M35" s="62">
        <f t="shared" si="21"/>
        <v>0</v>
      </c>
      <c r="N35" s="63" t="s">
        <v>304</v>
      </c>
      <c r="O35" s="63" t="str" cm="1">
        <f t="array" ref="O35">IFERROR(IF(N35="NO",MODE(IF($F$7:$M$7="YES",IF(F35:M35&gt;0,F35:M35))),MODE(IF($F$7:$M$7="YES",F35:M35))),"")</f>
        <v/>
      </c>
      <c r="P35" s="63" t="s">
        <v>304</v>
      </c>
      <c r="Q35" s="63" t="str" cm="1">
        <f t="array" ref="Q35">IFERROR(IF(P35="NO",MEDIAN(IF($F$7:$M$7="YES",IF(F35:M35&gt;0,F35:M35))),MEDIAN(IF($F$7:$M$7="YES",F35:M35))),"")</f>
        <v/>
      </c>
      <c r="R35" s="63" t="str">
        <f>IF(O35="","Median","Mode")</f>
        <v>Median</v>
      </c>
      <c r="S35" s="60"/>
      <c r="T35" s="60"/>
      <c r="U35" s="60"/>
      <c r="V35" s="60"/>
      <c r="W35" s="60"/>
      <c r="X35" s="60"/>
      <c r="Y35" s="60"/>
      <c r="Z35" s="60"/>
      <c r="AA35" s="60"/>
      <c r="AB35" s="60"/>
      <c r="AC35" s="60"/>
      <c r="AD35" s="60"/>
      <c r="AE35" s="60"/>
      <c r="AF35" s="60"/>
      <c r="AG35" s="60"/>
      <c r="AH35" s="60"/>
      <c r="AI35" s="60"/>
      <c r="AJ35" s="60"/>
      <c r="AK35" s="60"/>
      <c r="AL35" s="60"/>
    </row>
    <row r="36" spans="2:38" ht="15.75" hidden="1" customHeight="1">
      <c r="B36" s="214">
        <f t="shared" ref="B36" si="22">B34+1</f>
        <v>14</v>
      </c>
      <c r="C36" s="216"/>
      <c r="D36" s="218"/>
      <c r="E36" s="56"/>
      <c r="F36" s="57">
        <v>0</v>
      </c>
      <c r="G36" s="57">
        <v>0</v>
      </c>
      <c r="H36" s="57">
        <v>0</v>
      </c>
      <c r="I36" s="57">
        <v>0</v>
      </c>
      <c r="J36" s="57">
        <v>0</v>
      </c>
      <c r="K36" s="57">
        <v>0</v>
      </c>
      <c r="L36" s="57">
        <v>0</v>
      </c>
      <c r="M36" s="57">
        <v>0</v>
      </c>
      <c r="N36" s="58"/>
      <c r="O36" s="58"/>
      <c r="P36" s="58"/>
      <c r="Q36" s="58"/>
      <c r="R36" s="59"/>
      <c r="S36" s="60"/>
      <c r="T36" s="60"/>
      <c r="U36" s="60"/>
      <c r="V36" s="60"/>
      <c r="W36" s="60"/>
      <c r="X36" s="60"/>
      <c r="Y36" s="60"/>
      <c r="Z36" s="60"/>
      <c r="AA36" s="60"/>
      <c r="AB36" s="60"/>
      <c r="AC36" s="60"/>
      <c r="AD36" s="60"/>
      <c r="AE36" s="60"/>
      <c r="AF36" s="60"/>
      <c r="AG36" s="60"/>
      <c r="AH36" s="60"/>
      <c r="AI36" s="60"/>
      <c r="AJ36" s="60"/>
      <c r="AK36" s="60"/>
      <c r="AL36" s="60"/>
    </row>
    <row r="37" spans="2:38" ht="14.45" hidden="1" thickBot="1">
      <c r="B37" s="215"/>
      <c r="C37" s="217"/>
      <c r="D37" s="219"/>
      <c r="E37" s="61" t="s">
        <v>303</v>
      </c>
      <c r="F37" s="62">
        <f t="shared" ref="F37:M37" si="23">IF(ISBLANK(F36),"",IF(ISBLANK(F38),"",ROUND(F38-F36,10)))</f>
        <v>0</v>
      </c>
      <c r="G37" s="62">
        <f t="shared" si="23"/>
        <v>0</v>
      </c>
      <c r="H37" s="62">
        <f t="shared" si="23"/>
        <v>0</v>
      </c>
      <c r="I37" s="62">
        <f t="shared" si="23"/>
        <v>0</v>
      </c>
      <c r="J37" s="62">
        <f t="shared" si="23"/>
        <v>0</v>
      </c>
      <c r="K37" s="62">
        <f t="shared" si="23"/>
        <v>0</v>
      </c>
      <c r="L37" s="62">
        <f t="shared" si="23"/>
        <v>0</v>
      </c>
      <c r="M37" s="62">
        <f t="shared" si="23"/>
        <v>0</v>
      </c>
      <c r="N37" s="63" t="s">
        <v>304</v>
      </c>
      <c r="O37" s="63" t="str" cm="1">
        <f t="array" ref="O37">IFERROR(IF(N37="NO",MODE(IF($F$7:$M$7="YES",IF(F37:M37&gt;0,F37:M37))),MODE(IF($F$7:$M$7="YES",F37:M37))),"")</f>
        <v/>
      </c>
      <c r="P37" s="63" t="s">
        <v>304</v>
      </c>
      <c r="Q37" s="63" t="str" cm="1">
        <f t="array" ref="Q37">IFERROR(IF(P37="NO",MEDIAN(IF($F$7:$M$7="YES",IF(F37:M37&gt;0,F37:M37))),MEDIAN(IF($F$7:$M$7="YES",F37:M37))),"")</f>
        <v/>
      </c>
      <c r="R37" s="63" t="str">
        <f>IF(O37="","Median","Mode")</f>
        <v>Median</v>
      </c>
      <c r="S37" s="60"/>
      <c r="T37" s="60"/>
      <c r="U37" s="60"/>
      <c r="V37" s="60"/>
      <c r="W37" s="60"/>
      <c r="X37" s="60"/>
      <c r="Y37" s="60"/>
      <c r="Z37" s="60"/>
      <c r="AA37" s="60"/>
      <c r="AB37" s="60"/>
      <c r="AC37" s="60"/>
      <c r="AD37" s="60"/>
      <c r="AE37" s="60"/>
      <c r="AF37" s="60"/>
      <c r="AG37" s="60"/>
      <c r="AH37" s="60"/>
      <c r="AI37" s="60"/>
      <c r="AJ37" s="60"/>
      <c r="AK37" s="60"/>
      <c r="AL37" s="60"/>
    </row>
    <row r="38" spans="2:38" ht="15" hidden="1" customHeight="1">
      <c r="B38" s="214">
        <f t="shared" ref="B38" si="24">B36+1</f>
        <v>15</v>
      </c>
      <c r="C38" s="216"/>
      <c r="D38" s="218"/>
      <c r="E38" s="56"/>
      <c r="F38" s="57">
        <v>0</v>
      </c>
      <c r="G38" s="57">
        <v>0</v>
      </c>
      <c r="H38" s="57">
        <v>0</v>
      </c>
      <c r="I38" s="57">
        <v>0</v>
      </c>
      <c r="J38" s="57">
        <v>0</v>
      </c>
      <c r="K38" s="57">
        <v>0</v>
      </c>
      <c r="L38" s="57">
        <v>0</v>
      </c>
      <c r="M38" s="57">
        <v>0</v>
      </c>
      <c r="N38" s="58"/>
      <c r="O38" s="58"/>
      <c r="P38" s="58"/>
      <c r="Q38" s="58"/>
      <c r="R38" s="59"/>
      <c r="S38" s="60"/>
      <c r="T38" s="60"/>
      <c r="U38" s="60"/>
      <c r="V38" s="60"/>
      <c r="W38" s="60"/>
      <c r="X38" s="60"/>
      <c r="Y38" s="60"/>
      <c r="Z38" s="60"/>
      <c r="AA38" s="60"/>
      <c r="AB38" s="60"/>
      <c r="AC38" s="60"/>
      <c r="AD38" s="60"/>
      <c r="AE38" s="60"/>
      <c r="AF38" s="60"/>
      <c r="AG38" s="60"/>
      <c r="AH38" s="60"/>
      <c r="AI38" s="60"/>
      <c r="AJ38" s="60"/>
      <c r="AK38" s="60"/>
      <c r="AL38" s="60"/>
    </row>
    <row r="39" spans="2:38" ht="14.45" hidden="1" thickBot="1">
      <c r="B39" s="215"/>
      <c r="C39" s="217"/>
      <c r="D39" s="219"/>
      <c r="E39" s="61" t="s">
        <v>303</v>
      </c>
      <c r="F39" s="62">
        <f t="shared" ref="F39:M39" si="25">IF(ISBLANK(F38),"",IF(ISBLANK(F40),"",ROUND(F40-F38,10)))</f>
        <v>0</v>
      </c>
      <c r="G39" s="62">
        <f t="shared" si="25"/>
        <v>0</v>
      </c>
      <c r="H39" s="62">
        <f t="shared" si="25"/>
        <v>0</v>
      </c>
      <c r="I39" s="62">
        <f t="shared" si="25"/>
        <v>0</v>
      </c>
      <c r="J39" s="62">
        <f t="shared" si="25"/>
        <v>0</v>
      </c>
      <c r="K39" s="62">
        <f t="shared" si="25"/>
        <v>0</v>
      </c>
      <c r="L39" s="62">
        <f t="shared" si="25"/>
        <v>0</v>
      </c>
      <c r="M39" s="62">
        <f t="shared" si="25"/>
        <v>0</v>
      </c>
      <c r="N39" s="63" t="s">
        <v>304</v>
      </c>
      <c r="O39" s="63" t="str" cm="1">
        <f t="array" ref="O39">IFERROR(IF(N39="NO",MODE(IF($F$7:$M$7="YES",IF(F39:M39&gt;0,F39:M39))),MODE(IF($F$7:$M$7="YES",F39:M39))),"")</f>
        <v/>
      </c>
      <c r="P39" s="63" t="s">
        <v>304</v>
      </c>
      <c r="Q39" s="63" t="str" cm="1">
        <f t="array" ref="Q39">IFERROR(IF(P39="NO",MEDIAN(IF($F$7:$M$7="YES",IF(F39:M39&gt;0,F39:M39))),MEDIAN(IF($F$7:$M$7="YES",F39:M39))),"")</f>
        <v/>
      </c>
      <c r="R39" s="63" t="str">
        <f t="shared" ref="R39" si="26">IF(O39="","Median","Mode")</f>
        <v>Median</v>
      </c>
      <c r="S39" s="60"/>
      <c r="T39" s="60"/>
      <c r="U39" s="60"/>
      <c r="V39" s="60"/>
      <c r="W39" s="60"/>
      <c r="X39" s="60"/>
      <c r="Y39" s="60"/>
      <c r="Z39" s="60"/>
      <c r="AA39" s="60"/>
      <c r="AB39" s="60"/>
      <c r="AC39" s="60"/>
      <c r="AD39" s="60"/>
      <c r="AE39" s="60"/>
      <c r="AF39" s="60"/>
      <c r="AG39" s="60"/>
      <c r="AH39" s="60"/>
      <c r="AI39" s="60"/>
      <c r="AJ39" s="60"/>
      <c r="AK39" s="60"/>
      <c r="AL39" s="60"/>
    </row>
    <row r="40" spans="2:38" ht="15" hidden="1" customHeight="1">
      <c r="B40" s="214">
        <f t="shared" ref="B40" si="27">B38+1</f>
        <v>16</v>
      </c>
      <c r="C40" s="216"/>
      <c r="D40" s="218"/>
      <c r="E40" s="56"/>
      <c r="F40" s="57">
        <v>0</v>
      </c>
      <c r="G40" s="57">
        <v>0</v>
      </c>
      <c r="H40" s="57">
        <v>0</v>
      </c>
      <c r="I40" s="57">
        <v>0</v>
      </c>
      <c r="J40" s="57">
        <v>0</v>
      </c>
      <c r="K40" s="57">
        <v>0</v>
      </c>
      <c r="L40" s="57">
        <v>0</v>
      </c>
      <c r="M40" s="57">
        <v>0</v>
      </c>
      <c r="N40" s="58"/>
      <c r="O40" s="58"/>
      <c r="P40" s="58"/>
      <c r="Q40" s="58"/>
      <c r="R40" s="59"/>
      <c r="S40" s="60"/>
      <c r="T40" s="60"/>
      <c r="U40" s="60"/>
      <c r="V40" s="60"/>
      <c r="W40" s="60"/>
      <c r="X40" s="60"/>
      <c r="Y40" s="60"/>
      <c r="Z40" s="60"/>
      <c r="AA40" s="60"/>
      <c r="AB40" s="60"/>
      <c r="AC40" s="60"/>
      <c r="AD40" s="60"/>
      <c r="AE40" s="60"/>
      <c r="AF40" s="60"/>
      <c r="AG40" s="60"/>
      <c r="AH40" s="60"/>
      <c r="AI40" s="60"/>
      <c r="AJ40" s="60"/>
      <c r="AK40" s="60"/>
      <c r="AL40" s="60"/>
    </row>
    <row r="41" spans="2:38" ht="14.45" hidden="1" thickBot="1">
      <c r="B41" s="215"/>
      <c r="C41" s="217"/>
      <c r="D41" s="219"/>
      <c r="E41" s="61" t="s">
        <v>303</v>
      </c>
      <c r="F41" s="62">
        <f t="shared" ref="F41:M41" si="28">IF(ISBLANK(F40),"",IF(ISBLANK(F42),"",ROUND(F42-F40,10)))</f>
        <v>0</v>
      </c>
      <c r="G41" s="62">
        <f t="shared" si="28"/>
        <v>0</v>
      </c>
      <c r="H41" s="62">
        <f t="shared" si="28"/>
        <v>0</v>
      </c>
      <c r="I41" s="62">
        <f t="shared" si="28"/>
        <v>0</v>
      </c>
      <c r="J41" s="62">
        <f t="shared" si="28"/>
        <v>0</v>
      </c>
      <c r="K41" s="62">
        <f t="shared" si="28"/>
        <v>0</v>
      </c>
      <c r="L41" s="62">
        <f t="shared" si="28"/>
        <v>0</v>
      </c>
      <c r="M41" s="62">
        <f t="shared" si="28"/>
        <v>0</v>
      </c>
      <c r="N41" s="63" t="s">
        <v>304</v>
      </c>
      <c r="O41" s="63" t="str" cm="1">
        <f t="array" ref="O41">IFERROR(IF(N41="NO",MODE(IF($F$7:$M$7="YES",IF(F41:M41&gt;0,F41:M41))),MODE(IF($F$7:$M$7="YES",F41:M41))),"")</f>
        <v/>
      </c>
      <c r="P41" s="63" t="s">
        <v>304</v>
      </c>
      <c r="Q41" s="63" t="str" cm="1">
        <f t="array" ref="Q41">IFERROR(IF(P41="NO",MEDIAN(IF($F$7:$M$7="YES",IF(F41:M41&gt;0,F41:M41))),MEDIAN(IF($F$7:$M$7="YES",F41:M41))),"")</f>
        <v/>
      </c>
      <c r="R41" s="63" t="str">
        <f t="shared" ref="R41" si="29">IF(O41="","Median","Mode")</f>
        <v>Median</v>
      </c>
      <c r="S41" s="60"/>
      <c r="T41" s="60"/>
      <c r="U41" s="60"/>
      <c r="V41" s="60"/>
      <c r="W41" s="60"/>
      <c r="X41" s="60"/>
      <c r="Y41" s="60"/>
      <c r="Z41" s="60"/>
      <c r="AA41" s="60"/>
      <c r="AB41" s="60"/>
      <c r="AC41" s="60"/>
      <c r="AD41" s="60"/>
      <c r="AE41" s="60"/>
      <c r="AF41" s="60"/>
      <c r="AG41" s="60"/>
      <c r="AH41" s="60"/>
      <c r="AI41" s="60"/>
      <c r="AJ41" s="60"/>
      <c r="AK41" s="60"/>
      <c r="AL41" s="60"/>
    </row>
    <row r="42" spans="2:38" ht="15" hidden="1" customHeight="1">
      <c r="B42" s="214">
        <f t="shared" ref="B42" si="30">B40+1</f>
        <v>17</v>
      </c>
      <c r="C42" s="216"/>
      <c r="D42" s="218"/>
      <c r="E42" s="56"/>
      <c r="F42" s="57">
        <v>0</v>
      </c>
      <c r="G42" s="57">
        <v>0</v>
      </c>
      <c r="H42" s="57">
        <v>0</v>
      </c>
      <c r="I42" s="57">
        <v>0</v>
      </c>
      <c r="J42" s="57">
        <v>0</v>
      </c>
      <c r="K42" s="57">
        <v>0</v>
      </c>
      <c r="L42" s="57">
        <v>0</v>
      </c>
      <c r="M42" s="57">
        <v>0</v>
      </c>
      <c r="N42" s="58"/>
      <c r="O42" s="58"/>
      <c r="P42" s="58"/>
      <c r="Q42" s="58"/>
      <c r="R42" s="59"/>
      <c r="S42" s="60"/>
      <c r="T42" s="60"/>
      <c r="U42" s="60"/>
      <c r="V42" s="60"/>
      <c r="W42" s="60"/>
      <c r="X42" s="60"/>
      <c r="Y42" s="60"/>
      <c r="Z42" s="60"/>
      <c r="AA42" s="60"/>
      <c r="AB42" s="60"/>
      <c r="AC42" s="60"/>
      <c r="AD42" s="60"/>
      <c r="AE42" s="60"/>
      <c r="AF42" s="60"/>
      <c r="AG42" s="60"/>
      <c r="AH42" s="60"/>
      <c r="AI42" s="60"/>
      <c r="AJ42" s="60"/>
      <c r="AK42" s="60"/>
      <c r="AL42" s="60"/>
    </row>
    <row r="43" spans="2:38" ht="14.45" hidden="1" thickBot="1">
      <c r="B43" s="215"/>
      <c r="C43" s="217"/>
      <c r="D43" s="219"/>
      <c r="E43" s="61" t="s">
        <v>303</v>
      </c>
      <c r="F43" s="62">
        <f t="shared" ref="F43:M43" si="31">IF(ISBLANK(F42),"",IF(ISBLANK(F44),"",ROUND(F44-F42,10)))</f>
        <v>0</v>
      </c>
      <c r="G43" s="62">
        <f t="shared" si="31"/>
        <v>0</v>
      </c>
      <c r="H43" s="62">
        <f t="shared" si="31"/>
        <v>0</v>
      </c>
      <c r="I43" s="62">
        <f t="shared" si="31"/>
        <v>0</v>
      </c>
      <c r="J43" s="62">
        <f t="shared" si="31"/>
        <v>0</v>
      </c>
      <c r="K43" s="62">
        <f t="shared" si="31"/>
        <v>0</v>
      </c>
      <c r="L43" s="62">
        <f t="shared" si="31"/>
        <v>0</v>
      </c>
      <c r="M43" s="62">
        <f t="shared" si="31"/>
        <v>0</v>
      </c>
      <c r="N43" s="63" t="s">
        <v>304</v>
      </c>
      <c r="O43" s="63" t="str" cm="1">
        <f t="array" ref="O43">IFERROR(IF(N43="NO",MODE(IF($F$7:$M$7="YES",IF(F43:M43&gt;0,F43:M43))),MODE(IF($F$7:$M$7="YES",F43:M43))),"")</f>
        <v/>
      </c>
      <c r="P43" s="63" t="s">
        <v>304</v>
      </c>
      <c r="Q43" s="63" t="str" cm="1">
        <f t="array" ref="Q43">IFERROR(IF(P43="NO",MEDIAN(IF($F$7:$M$7="YES",IF(F43:M43&gt;0,F43:M43))),MEDIAN(IF($F$7:$M$7="YES",F43:M43))),"")</f>
        <v/>
      </c>
      <c r="R43" s="63" t="str">
        <f t="shared" ref="R43" si="32">IF(O43="","Median","Mode")</f>
        <v>Median</v>
      </c>
      <c r="S43" s="60"/>
      <c r="T43" s="60"/>
      <c r="U43" s="60"/>
      <c r="V43" s="60"/>
      <c r="W43" s="60"/>
      <c r="X43" s="60"/>
      <c r="Y43" s="60"/>
      <c r="Z43" s="60"/>
      <c r="AA43" s="60"/>
      <c r="AB43" s="60"/>
      <c r="AC43" s="60"/>
      <c r="AD43" s="60"/>
      <c r="AE43" s="60"/>
      <c r="AF43" s="60"/>
      <c r="AG43" s="60"/>
      <c r="AH43" s="60"/>
      <c r="AI43" s="60"/>
      <c r="AJ43" s="60"/>
      <c r="AK43" s="60"/>
      <c r="AL43" s="60"/>
    </row>
    <row r="44" spans="2:38" ht="15" hidden="1" customHeight="1">
      <c r="B44" s="214">
        <f t="shared" ref="B44" si="33">B42+1</f>
        <v>18</v>
      </c>
      <c r="C44" s="216"/>
      <c r="D44" s="218"/>
      <c r="E44" s="56"/>
      <c r="F44" s="57">
        <v>0</v>
      </c>
      <c r="G44" s="57">
        <v>0</v>
      </c>
      <c r="H44" s="57">
        <v>0</v>
      </c>
      <c r="I44" s="57">
        <v>0</v>
      </c>
      <c r="J44" s="57">
        <v>0</v>
      </c>
      <c r="K44" s="57">
        <v>0</v>
      </c>
      <c r="L44" s="57">
        <v>0</v>
      </c>
      <c r="M44" s="57">
        <v>0</v>
      </c>
      <c r="N44" s="58"/>
      <c r="O44" s="58"/>
      <c r="P44" s="58"/>
      <c r="Q44" s="58"/>
      <c r="R44" s="59"/>
      <c r="S44" s="60"/>
      <c r="T44" s="60"/>
      <c r="U44" s="60"/>
      <c r="V44" s="60"/>
      <c r="W44" s="60"/>
      <c r="X44" s="60"/>
      <c r="Y44" s="60"/>
      <c r="Z44" s="60"/>
      <c r="AA44" s="60"/>
      <c r="AB44" s="60"/>
      <c r="AC44" s="60"/>
      <c r="AD44" s="60"/>
      <c r="AE44" s="60"/>
      <c r="AF44" s="60"/>
      <c r="AG44" s="60"/>
      <c r="AH44" s="60"/>
      <c r="AI44" s="60"/>
      <c r="AJ44" s="60"/>
      <c r="AK44" s="60"/>
      <c r="AL44" s="60"/>
    </row>
    <row r="45" spans="2:38" ht="14.45" hidden="1" thickBot="1">
      <c r="B45" s="215"/>
      <c r="C45" s="217"/>
      <c r="D45" s="219"/>
      <c r="E45" s="61" t="s">
        <v>303</v>
      </c>
      <c r="F45" s="62">
        <f t="shared" ref="F45:M45" si="34">IF(ISBLANK(F44),"",IF(ISBLANK(F46),"",ROUND(F46-F44,10)))</f>
        <v>0</v>
      </c>
      <c r="G45" s="62">
        <f t="shared" si="34"/>
        <v>0</v>
      </c>
      <c r="H45" s="62">
        <f t="shared" si="34"/>
        <v>0</v>
      </c>
      <c r="I45" s="62">
        <f t="shared" si="34"/>
        <v>0</v>
      </c>
      <c r="J45" s="62">
        <f t="shared" si="34"/>
        <v>0</v>
      </c>
      <c r="K45" s="62">
        <f t="shared" si="34"/>
        <v>0</v>
      </c>
      <c r="L45" s="62">
        <f t="shared" si="34"/>
        <v>0</v>
      </c>
      <c r="M45" s="62">
        <f t="shared" si="34"/>
        <v>0</v>
      </c>
      <c r="N45" s="63" t="s">
        <v>304</v>
      </c>
      <c r="O45" s="63" t="str" cm="1">
        <f t="array" ref="O45">IFERROR(IF(N45="NO",MODE(IF($F$7:$M$7="YES",IF(F45:M45&gt;0,F45:M45))),MODE(IF($F$7:$M$7="YES",F45:M45))),"")</f>
        <v/>
      </c>
      <c r="P45" s="63" t="s">
        <v>304</v>
      </c>
      <c r="Q45" s="63" t="str" cm="1">
        <f t="array" ref="Q45">IFERROR(IF(P45="NO",MEDIAN(IF($F$7:$M$7="YES",IF(F45:M45&gt;0,F45:M45))),MEDIAN(IF($F$7:$M$7="YES",F45:M45))),"")</f>
        <v/>
      </c>
      <c r="R45" s="63" t="str">
        <f t="shared" ref="R45" si="35">IF(O45="","Median","Mode")</f>
        <v>Median</v>
      </c>
      <c r="S45" s="60"/>
      <c r="T45" s="60"/>
      <c r="U45" s="60"/>
      <c r="V45" s="60"/>
      <c r="W45" s="60"/>
      <c r="X45" s="60"/>
      <c r="Y45" s="60"/>
      <c r="Z45" s="60"/>
      <c r="AA45" s="60"/>
      <c r="AB45" s="60"/>
      <c r="AC45" s="60"/>
      <c r="AD45" s="60"/>
      <c r="AE45" s="60"/>
      <c r="AF45" s="60"/>
      <c r="AG45" s="60"/>
      <c r="AH45" s="60"/>
      <c r="AI45" s="60"/>
      <c r="AJ45" s="60"/>
      <c r="AK45" s="60"/>
      <c r="AL45" s="60"/>
    </row>
    <row r="46" spans="2:38" ht="15" hidden="1" customHeight="1">
      <c r="B46" s="214">
        <f t="shared" ref="B46" si="36">B44+1</f>
        <v>19</v>
      </c>
      <c r="C46" s="216"/>
      <c r="D46" s="218"/>
      <c r="E46" s="56"/>
      <c r="F46" s="57">
        <v>0</v>
      </c>
      <c r="G46" s="57">
        <v>0</v>
      </c>
      <c r="H46" s="57">
        <v>0</v>
      </c>
      <c r="I46" s="57">
        <v>0</v>
      </c>
      <c r="J46" s="57">
        <v>0</v>
      </c>
      <c r="K46" s="57">
        <v>0</v>
      </c>
      <c r="L46" s="57">
        <v>0</v>
      </c>
      <c r="M46" s="57">
        <v>0</v>
      </c>
      <c r="N46" s="58"/>
      <c r="O46" s="58"/>
      <c r="P46" s="58"/>
      <c r="Q46" s="58"/>
      <c r="R46" s="59"/>
      <c r="S46" s="60"/>
      <c r="T46" s="60"/>
      <c r="U46" s="60"/>
      <c r="V46" s="60"/>
      <c r="W46" s="60"/>
      <c r="X46" s="60"/>
      <c r="Y46" s="60"/>
      <c r="Z46" s="60"/>
      <c r="AA46" s="60"/>
      <c r="AB46" s="60"/>
      <c r="AC46" s="60"/>
      <c r="AD46" s="60"/>
      <c r="AE46" s="60"/>
      <c r="AF46" s="60"/>
      <c r="AG46" s="60"/>
      <c r="AH46" s="60"/>
      <c r="AI46" s="60"/>
      <c r="AJ46" s="60"/>
      <c r="AK46" s="60"/>
      <c r="AL46" s="60"/>
    </row>
    <row r="47" spans="2:38" ht="14.45" hidden="1" thickBot="1">
      <c r="B47" s="215"/>
      <c r="C47" s="217"/>
      <c r="D47" s="219"/>
      <c r="E47" s="61" t="s">
        <v>303</v>
      </c>
      <c r="F47" s="62">
        <f t="shared" ref="F47:M47" si="37">IF(ISBLANK(F46),"",IF(ISBLANK(F48),"",ROUND(F48-F46,10)))</f>
        <v>0</v>
      </c>
      <c r="G47" s="62">
        <f t="shared" si="37"/>
        <v>0</v>
      </c>
      <c r="H47" s="62">
        <f t="shared" si="37"/>
        <v>0</v>
      </c>
      <c r="I47" s="62">
        <f t="shared" si="37"/>
        <v>0</v>
      </c>
      <c r="J47" s="62">
        <f t="shared" si="37"/>
        <v>0</v>
      </c>
      <c r="K47" s="62">
        <f t="shared" si="37"/>
        <v>0</v>
      </c>
      <c r="L47" s="62">
        <f t="shared" si="37"/>
        <v>0</v>
      </c>
      <c r="M47" s="62">
        <f t="shared" si="37"/>
        <v>0</v>
      </c>
      <c r="N47" s="63" t="s">
        <v>304</v>
      </c>
      <c r="O47" s="63" t="str" cm="1">
        <f t="array" ref="O47">IFERROR(IF(N47="NO",MODE(IF($F$7:$M$7="YES",IF(F47:M47&gt;0,F47:M47))),MODE(IF($F$7:$M$7="YES",F47:M47))),"")</f>
        <v/>
      </c>
      <c r="P47" s="63" t="s">
        <v>304</v>
      </c>
      <c r="Q47" s="63" t="str" cm="1">
        <f t="array" ref="Q47">IFERROR(IF(P47="NO",MEDIAN(IF($F$7:$M$7="YES",IF(F47:M47&gt;0,F47:M47))),MEDIAN(IF($F$7:$M$7="YES",F47:M47))),"")</f>
        <v/>
      </c>
      <c r="R47" s="63" t="str">
        <f t="shared" ref="R47" si="38">IF(O47="","Median","Mode")</f>
        <v>Median</v>
      </c>
      <c r="S47" s="60"/>
      <c r="T47" s="60"/>
      <c r="U47" s="60"/>
      <c r="V47" s="60"/>
      <c r="W47" s="60"/>
      <c r="X47" s="60"/>
      <c r="Y47" s="60"/>
      <c r="Z47" s="60"/>
      <c r="AA47" s="60"/>
      <c r="AB47" s="60"/>
      <c r="AC47" s="60"/>
      <c r="AD47" s="60"/>
      <c r="AE47" s="60"/>
      <c r="AF47" s="60"/>
      <c r="AG47" s="60"/>
      <c r="AH47" s="60"/>
      <c r="AI47" s="60"/>
      <c r="AJ47" s="60"/>
      <c r="AK47" s="60"/>
      <c r="AL47" s="60"/>
    </row>
    <row r="48" spans="2:38" ht="15" hidden="1" customHeight="1">
      <c r="B48" s="214">
        <f t="shared" ref="B48" si="39">B46+1</f>
        <v>20</v>
      </c>
      <c r="C48" s="216"/>
      <c r="D48" s="218"/>
      <c r="E48" s="56"/>
      <c r="F48" s="57">
        <v>0</v>
      </c>
      <c r="G48" s="57">
        <v>0</v>
      </c>
      <c r="H48" s="57">
        <v>0</v>
      </c>
      <c r="I48" s="57">
        <v>0</v>
      </c>
      <c r="J48" s="57">
        <v>0</v>
      </c>
      <c r="K48" s="57">
        <v>0</v>
      </c>
      <c r="L48" s="57">
        <v>0</v>
      </c>
      <c r="M48" s="57">
        <v>0</v>
      </c>
      <c r="N48" s="58"/>
      <c r="O48" s="58"/>
      <c r="P48" s="58"/>
      <c r="Q48" s="58"/>
      <c r="R48" s="59"/>
      <c r="S48" s="60"/>
      <c r="T48" s="60"/>
      <c r="U48" s="60"/>
      <c r="V48" s="60"/>
      <c r="W48" s="60"/>
      <c r="X48" s="60"/>
      <c r="Y48" s="60"/>
      <c r="Z48" s="60"/>
      <c r="AA48" s="60"/>
      <c r="AB48" s="60"/>
      <c r="AC48" s="60"/>
      <c r="AD48" s="60"/>
      <c r="AE48" s="60"/>
      <c r="AF48" s="60"/>
      <c r="AG48" s="60"/>
      <c r="AH48" s="60"/>
      <c r="AI48" s="60"/>
      <c r="AJ48" s="60"/>
      <c r="AK48" s="60"/>
      <c r="AL48" s="60"/>
    </row>
    <row r="49" spans="2:38" ht="14.45" hidden="1" thickBot="1">
      <c r="B49" s="215"/>
      <c r="C49" s="217"/>
      <c r="D49" s="219"/>
      <c r="E49" s="61" t="s">
        <v>303</v>
      </c>
      <c r="F49" s="62">
        <f t="shared" ref="F49:M49" si="40">IF(ISBLANK(F48),"",IF(ISBLANK(F50),"",ROUND(F50-F48,10)))</f>
        <v>0</v>
      </c>
      <c r="G49" s="62">
        <f t="shared" si="40"/>
        <v>0</v>
      </c>
      <c r="H49" s="62">
        <f t="shared" si="40"/>
        <v>0</v>
      </c>
      <c r="I49" s="62">
        <f t="shared" si="40"/>
        <v>0</v>
      </c>
      <c r="J49" s="62">
        <f t="shared" si="40"/>
        <v>0</v>
      </c>
      <c r="K49" s="62">
        <f t="shared" si="40"/>
        <v>0</v>
      </c>
      <c r="L49" s="62">
        <f t="shared" si="40"/>
        <v>0</v>
      </c>
      <c r="M49" s="62">
        <f t="shared" si="40"/>
        <v>0</v>
      </c>
      <c r="N49" s="63" t="s">
        <v>304</v>
      </c>
      <c r="O49" s="63" t="str" cm="1">
        <f t="array" ref="O49">IFERROR(IF(N49="NO",MODE(IF($F$7:$M$7="YES",IF(F49:M49&gt;0,F49:M49))),MODE(IF($F$7:$M$7="YES",F49:M49))),"")</f>
        <v/>
      </c>
      <c r="P49" s="63" t="s">
        <v>304</v>
      </c>
      <c r="Q49" s="63" t="str" cm="1">
        <f t="array" ref="Q49">IFERROR(IF(P49="NO",MEDIAN(IF($F$7:$M$7="YES",IF(F49:M49&gt;0,F49:M49))),MEDIAN(IF($F$7:$M$7="YES",F49:M49))),"")</f>
        <v/>
      </c>
      <c r="R49" s="63" t="str">
        <f t="shared" ref="R49" si="41">IF(O49="","Median","Mode")</f>
        <v>Median</v>
      </c>
      <c r="S49" s="60"/>
      <c r="T49" s="60"/>
      <c r="U49" s="60"/>
      <c r="V49" s="60"/>
      <c r="W49" s="60"/>
      <c r="X49" s="60"/>
      <c r="Y49" s="60"/>
      <c r="Z49" s="60"/>
      <c r="AA49" s="60"/>
      <c r="AB49" s="60"/>
      <c r="AC49" s="60"/>
      <c r="AD49" s="60"/>
      <c r="AE49" s="60"/>
      <c r="AF49" s="60"/>
      <c r="AG49" s="60"/>
      <c r="AH49" s="60"/>
      <c r="AI49" s="60"/>
      <c r="AJ49" s="60"/>
      <c r="AK49" s="60"/>
      <c r="AL49" s="60"/>
    </row>
    <row r="50" spans="2:38" ht="15" hidden="1" customHeight="1">
      <c r="B50" s="214">
        <f t="shared" ref="B50" si="42">B48+1</f>
        <v>21</v>
      </c>
      <c r="C50" s="216"/>
      <c r="D50" s="218"/>
      <c r="E50" s="56"/>
      <c r="F50" s="57">
        <v>0</v>
      </c>
      <c r="G50" s="57">
        <v>0</v>
      </c>
      <c r="H50" s="57">
        <v>0</v>
      </c>
      <c r="I50" s="57">
        <v>0</v>
      </c>
      <c r="J50" s="57">
        <v>0</v>
      </c>
      <c r="K50" s="57">
        <v>0</v>
      </c>
      <c r="L50" s="57">
        <v>0</v>
      </c>
      <c r="M50" s="57">
        <v>0</v>
      </c>
      <c r="N50" s="58"/>
      <c r="O50" s="58"/>
      <c r="P50" s="58"/>
      <c r="Q50" s="58"/>
      <c r="R50" s="59"/>
      <c r="S50" s="60"/>
      <c r="T50" s="60"/>
      <c r="U50" s="60"/>
      <c r="V50" s="60"/>
      <c r="W50" s="60"/>
      <c r="X50" s="60"/>
      <c r="Y50" s="60"/>
      <c r="Z50" s="60"/>
      <c r="AA50" s="60"/>
      <c r="AB50" s="60"/>
      <c r="AC50" s="60"/>
      <c r="AD50" s="60"/>
      <c r="AE50" s="60"/>
      <c r="AF50" s="60"/>
      <c r="AG50" s="60"/>
      <c r="AH50" s="60"/>
      <c r="AI50" s="60"/>
      <c r="AJ50" s="60"/>
      <c r="AK50" s="60"/>
      <c r="AL50" s="60"/>
    </row>
    <row r="51" spans="2:38" ht="14.45" hidden="1" thickBot="1">
      <c r="B51" s="215"/>
      <c r="C51" s="217"/>
      <c r="D51" s="219"/>
      <c r="E51" s="61" t="s">
        <v>303</v>
      </c>
      <c r="F51" s="62">
        <f t="shared" ref="F51:M51" si="43">IF(ISBLANK(F50),"",IF(ISBLANK(F52),"",ROUND(F52-F50,10)))</f>
        <v>0</v>
      </c>
      <c r="G51" s="62">
        <f t="shared" si="43"/>
        <v>0</v>
      </c>
      <c r="H51" s="62">
        <f t="shared" si="43"/>
        <v>0</v>
      </c>
      <c r="I51" s="62">
        <f t="shared" si="43"/>
        <v>0</v>
      </c>
      <c r="J51" s="62">
        <f t="shared" si="43"/>
        <v>0</v>
      </c>
      <c r="K51" s="62">
        <f t="shared" si="43"/>
        <v>0</v>
      </c>
      <c r="L51" s="62">
        <f t="shared" si="43"/>
        <v>0</v>
      </c>
      <c r="M51" s="62">
        <f t="shared" si="43"/>
        <v>0</v>
      </c>
      <c r="N51" s="63" t="s">
        <v>304</v>
      </c>
      <c r="O51" s="63" t="str" cm="1">
        <f t="array" ref="O51">IFERROR(IF(N51="NO",MODE(IF($F$7:$M$7="YES",IF(F51:M51&gt;0,F51:M51))),MODE(IF($F$7:$M$7="YES",F51:M51))),"")</f>
        <v/>
      </c>
      <c r="P51" s="63" t="s">
        <v>304</v>
      </c>
      <c r="Q51" s="63" t="str" cm="1">
        <f t="array" ref="Q51">IFERROR(IF(P51="NO",MEDIAN(IF($F$7:$M$7="YES",IF(F51:M51&gt;0,F51:M51))),MEDIAN(IF($F$7:$M$7="YES",F51:M51))),"")</f>
        <v/>
      </c>
      <c r="R51" s="63" t="str">
        <f t="shared" ref="R51" si="44">IF(O51="","Median","Mode")</f>
        <v>Median</v>
      </c>
      <c r="S51" s="60"/>
      <c r="T51" s="60"/>
      <c r="U51" s="60"/>
      <c r="V51" s="60"/>
      <c r="W51" s="60"/>
      <c r="X51" s="60"/>
      <c r="Y51" s="60"/>
      <c r="Z51" s="60"/>
      <c r="AA51" s="60"/>
      <c r="AB51" s="60"/>
      <c r="AC51" s="60"/>
      <c r="AD51" s="60"/>
      <c r="AE51" s="60"/>
      <c r="AF51" s="60"/>
      <c r="AG51" s="60"/>
      <c r="AH51" s="60"/>
      <c r="AI51" s="60"/>
      <c r="AJ51" s="60"/>
      <c r="AK51" s="60"/>
      <c r="AL51" s="60"/>
    </row>
    <row r="52" spans="2:38" ht="15" hidden="1" customHeight="1">
      <c r="B52" s="214">
        <f t="shared" ref="B52" si="45">B50+1</f>
        <v>22</v>
      </c>
      <c r="C52" s="216"/>
      <c r="D52" s="218"/>
      <c r="E52" s="56"/>
      <c r="F52" s="57">
        <v>0</v>
      </c>
      <c r="G52" s="57">
        <v>0</v>
      </c>
      <c r="H52" s="57">
        <v>0</v>
      </c>
      <c r="I52" s="57">
        <v>0</v>
      </c>
      <c r="J52" s="57">
        <v>0</v>
      </c>
      <c r="K52" s="57">
        <v>0</v>
      </c>
      <c r="L52" s="57">
        <v>0</v>
      </c>
      <c r="M52" s="57">
        <v>0</v>
      </c>
      <c r="N52" s="58"/>
      <c r="O52" s="58"/>
      <c r="P52" s="58"/>
      <c r="Q52" s="58"/>
      <c r="R52" s="59"/>
      <c r="S52" s="60"/>
      <c r="T52" s="60"/>
      <c r="U52" s="60"/>
      <c r="V52" s="60"/>
      <c r="W52" s="60"/>
      <c r="X52" s="60"/>
      <c r="Y52" s="60"/>
      <c r="Z52" s="60"/>
      <c r="AA52" s="60"/>
      <c r="AB52" s="60"/>
      <c r="AC52" s="60"/>
      <c r="AD52" s="60"/>
      <c r="AE52" s="60"/>
      <c r="AF52" s="60"/>
      <c r="AG52" s="60"/>
      <c r="AH52" s="60"/>
      <c r="AI52" s="60"/>
      <c r="AJ52" s="60"/>
      <c r="AK52" s="60"/>
      <c r="AL52" s="60"/>
    </row>
    <row r="53" spans="2:38" ht="14.45" hidden="1" thickBot="1">
      <c r="B53" s="215"/>
      <c r="C53" s="217"/>
      <c r="D53" s="219"/>
      <c r="E53" s="61" t="s">
        <v>303</v>
      </c>
      <c r="F53" s="62">
        <f t="shared" ref="F53:M53" si="46">IF(ISBLANK(F52),"",IF(ISBLANK(F54),"",ROUND(F54-F52,10)))</f>
        <v>0</v>
      </c>
      <c r="G53" s="62">
        <f t="shared" si="46"/>
        <v>0</v>
      </c>
      <c r="H53" s="62">
        <f t="shared" si="46"/>
        <v>0</v>
      </c>
      <c r="I53" s="62">
        <f t="shared" si="46"/>
        <v>0</v>
      </c>
      <c r="J53" s="62">
        <f t="shared" si="46"/>
        <v>0</v>
      </c>
      <c r="K53" s="62">
        <f t="shared" si="46"/>
        <v>0</v>
      </c>
      <c r="L53" s="62">
        <f t="shared" si="46"/>
        <v>0</v>
      </c>
      <c r="M53" s="62">
        <f t="shared" si="46"/>
        <v>0</v>
      </c>
      <c r="N53" s="63" t="s">
        <v>304</v>
      </c>
      <c r="O53" s="63" t="str" cm="1">
        <f t="array" ref="O53">IFERROR(IF(N53="NO",MODE(IF($F$7:$M$7="YES",IF(F53:M53&gt;0,F53:M53))),MODE(IF($F$7:$M$7="YES",F53:M53))),"")</f>
        <v/>
      </c>
      <c r="P53" s="63" t="s">
        <v>304</v>
      </c>
      <c r="Q53" s="63" t="str" cm="1">
        <f t="array" ref="Q53">IFERROR(IF(P53="NO",MEDIAN(IF($F$7:$M$7="YES",IF(F53:M53&gt;0,F53:M53))),MEDIAN(IF($F$7:$M$7="YES",F53:M53))),"")</f>
        <v/>
      </c>
      <c r="R53" s="63" t="str">
        <f t="shared" ref="R53" si="47">IF(O53="","Median","Mode")</f>
        <v>Median</v>
      </c>
      <c r="S53" s="60"/>
      <c r="T53" s="60"/>
      <c r="U53" s="60"/>
      <c r="V53" s="60"/>
      <c r="W53" s="60"/>
      <c r="X53" s="60"/>
      <c r="Y53" s="60"/>
      <c r="Z53" s="60"/>
      <c r="AA53" s="60"/>
      <c r="AB53" s="60"/>
      <c r="AC53" s="60"/>
      <c r="AD53" s="60"/>
      <c r="AE53" s="60"/>
      <c r="AF53" s="60"/>
      <c r="AG53" s="60"/>
      <c r="AH53" s="60"/>
      <c r="AI53" s="60"/>
      <c r="AJ53" s="60"/>
      <c r="AK53" s="60"/>
      <c r="AL53" s="60"/>
    </row>
    <row r="54" spans="2:38" ht="15" hidden="1" customHeight="1">
      <c r="B54" s="214">
        <f t="shared" ref="B54" si="48">B52+1</f>
        <v>23</v>
      </c>
      <c r="C54" s="216"/>
      <c r="D54" s="218"/>
      <c r="E54" s="56"/>
      <c r="F54" s="57">
        <v>0</v>
      </c>
      <c r="G54" s="57">
        <v>0</v>
      </c>
      <c r="H54" s="57">
        <v>0</v>
      </c>
      <c r="I54" s="57">
        <v>0</v>
      </c>
      <c r="J54" s="57">
        <v>0</v>
      </c>
      <c r="K54" s="57">
        <v>0</v>
      </c>
      <c r="L54" s="57">
        <v>0</v>
      </c>
      <c r="M54" s="57">
        <v>0</v>
      </c>
      <c r="N54" s="58"/>
      <c r="O54" s="58"/>
      <c r="P54" s="58"/>
      <c r="Q54" s="58"/>
      <c r="R54" s="59"/>
      <c r="S54" s="60"/>
      <c r="T54" s="60"/>
      <c r="U54" s="60"/>
      <c r="V54" s="60"/>
      <c r="W54" s="60"/>
      <c r="X54" s="60"/>
      <c r="Y54" s="60"/>
      <c r="Z54" s="60"/>
      <c r="AA54" s="60"/>
      <c r="AB54" s="60"/>
      <c r="AC54" s="60"/>
      <c r="AD54" s="60"/>
      <c r="AE54" s="60"/>
      <c r="AF54" s="60"/>
      <c r="AG54" s="60"/>
      <c r="AH54" s="60"/>
      <c r="AI54" s="60"/>
      <c r="AJ54" s="60"/>
      <c r="AK54" s="60"/>
      <c r="AL54" s="60"/>
    </row>
    <row r="55" spans="2:38" ht="14.45" hidden="1" thickBot="1">
      <c r="B55" s="215"/>
      <c r="C55" s="217"/>
      <c r="D55" s="219"/>
      <c r="E55" s="61" t="s">
        <v>303</v>
      </c>
      <c r="F55" s="62">
        <f t="shared" ref="F55:M55" si="49">IF(ISBLANK(F54),"",IF(ISBLANK(F56),"",ROUND(F56-F54,10)))</f>
        <v>0</v>
      </c>
      <c r="G55" s="62">
        <f t="shared" si="49"/>
        <v>0</v>
      </c>
      <c r="H55" s="62">
        <f t="shared" si="49"/>
        <v>0</v>
      </c>
      <c r="I55" s="62">
        <f t="shared" si="49"/>
        <v>0</v>
      </c>
      <c r="J55" s="62">
        <f t="shared" si="49"/>
        <v>0</v>
      </c>
      <c r="K55" s="62">
        <f t="shared" si="49"/>
        <v>0</v>
      </c>
      <c r="L55" s="62">
        <f t="shared" si="49"/>
        <v>0</v>
      </c>
      <c r="M55" s="62">
        <f t="shared" si="49"/>
        <v>0</v>
      </c>
      <c r="N55" s="63" t="s">
        <v>304</v>
      </c>
      <c r="O55" s="63" t="str" cm="1">
        <f t="array" ref="O55">IFERROR(IF(N55="NO",MODE(IF($F$7:$M$7="YES",IF(F55:M55&gt;0,F55:M55))),MODE(IF($F$7:$M$7="YES",F55:M55))),"")</f>
        <v/>
      </c>
      <c r="P55" s="63" t="s">
        <v>304</v>
      </c>
      <c r="Q55" s="63" t="str" cm="1">
        <f t="array" ref="Q55">IFERROR(IF(P55="NO",MEDIAN(IF($F$7:$M$7="YES",IF(F55:M55&gt;0,F55:M55))),MEDIAN(IF($F$7:$M$7="YES",F55:M55))),"")</f>
        <v/>
      </c>
      <c r="R55" s="63" t="str">
        <f t="shared" ref="R55" si="50">IF(O55="","Median","Mode")</f>
        <v>Median</v>
      </c>
      <c r="S55" s="60"/>
      <c r="T55" s="60"/>
      <c r="U55" s="60"/>
      <c r="V55" s="60"/>
      <c r="W55" s="60"/>
      <c r="X55" s="60"/>
      <c r="Y55" s="60"/>
      <c r="Z55" s="60"/>
      <c r="AA55" s="60"/>
      <c r="AB55" s="60"/>
      <c r="AC55" s="60"/>
      <c r="AD55" s="60"/>
      <c r="AE55" s="60"/>
      <c r="AF55" s="60"/>
      <c r="AG55" s="60"/>
      <c r="AH55" s="60"/>
      <c r="AI55" s="60"/>
      <c r="AJ55" s="60"/>
      <c r="AK55" s="60"/>
      <c r="AL55" s="60"/>
    </row>
    <row r="56" spans="2:38" ht="15" hidden="1" customHeight="1">
      <c r="B56" s="214">
        <f t="shared" ref="B56" si="51">B54+1</f>
        <v>24</v>
      </c>
      <c r="C56" s="216"/>
      <c r="D56" s="218"/>
      <c r="E56" s="56"/>
      <c r="F56" s="57">
        <v>0</v>
      </c>
      <c r="G56" s="57">
        <v>0</v>
      </c>
      <c r="H56" s="57">
        <v>0</v>
      </c>
      <c r="I56" s="57">
        <v>0</v>
      </c>
      <c r="J56" s="57">
        <v>0</v>
      </c>
      <c r="K56" s="57">
        <v>0</v>
      </c>
      <c r="L56" s="57">
        <v>0</v>
      </c>
      <c r="M56" s="57">
        <v>0</v>
      </c>
      <c r="N56" s="58"/>
      <c r="O56" s="58"/>
      <c r="P56" s="58"/>
      <c r="Q56" s="58"/>
      <c r="R56" s="59"/>
      <c r="S56" s="60"/>
      <c r="T56" s="60"/>
      <c r="U56" s="60"/>
      <c r="V56" s="60"/>
      <c r="W56" s="60"/>
      <c r="X56" s="60"/>
      <c r="Y56" s="60"/>
      <c r="Z56" s="60"/>
      <c r="AA56" s="60"/>
      <c r="AB56" s="60"/>
      <c r="AC56" s="60"/>
      <c r="AD56" s="60"/>
      <c r="AE56" s="60"/>
      <c r="AF56" s="60"/>
      <c r="AG56" s="60"/>
      <c r="AH56" s="60"/>
      <c r="AI56" s="60"/>
      <c r="AJ56" s="60"/>
      <c r="AK56" s="60"/>
      <c r="AL56" s="60"/>
    </row>
    <row r="57" spans="2:38" ht="14.45" hidden="1" thickBot="1">
      <c r="B57" s="215"/>
      <c r="C57" s="217"/>
      <c r="D57" s="219"/>
      <c r="E57" s="61" t="s">
        <v>303</v>
      </c>
      <c r="F57" s="62">
        <f t="shared" ref="F57:M57" si="52">IF(ISBLANK(F56),"",IF(ISBLANK(F58),"",ROUND(F58-F56,10)))</f>
        <v>0</v>
      </c>
      <c r="G57" s="62">
        <f t="shared" si="52"/>
        <v>0</v>
      </c>
      <c r="H57" s="62">
        <f t="shared" si="52"/>
        <v>0</v>
      </c>
      <c r="I57" s="62">
        <f t="shared" si="52"/>
        <v>0</v>
      </c>
      <c r="J57" s="62">
        <f t="shared" si="52"/>
        <v>0</v>
      </c>
      <c r="K57" s="62">
        <f t="shared" si="52"/>
        <v>0</v>
      </c>
      <c r="L57" s="62">
        <f t="shared" si="52"/>
        <v>0</v>
      </c>
      <c r="M57" s="62">
        <f t="shared" si="52"/>
        <v>0</v>
      </c>
      <c r="N57" s="63" t="s">
        <v>304</v>
      </c>
      <c r="O57" s="63" t="str" cm="1">
        <f t="array" ref="O57">IFERROR(IF(N57="NO",MODE(IF($F$7:$M$7="YES",IF(F57:M57&gt;0,F57:M57))),MODE(IF($F$7:$M$7="YES",F57:M57))),"")</f>
        <v/>
      </c>
      <c r="P57" s="63" t="s">
        <v>304</v>
      </c>
      <c r="Q57" s="63" t="str" cm="1">
        <f t="array" ref="Q57">IFERROR(IF(P57="NO",MEDIAN(IF($F$7:$M$7="YES",IF(F57:M57&gt;0,F57:M57))),MEDIAN(IF($F$7:$M$7="YES",F57:M57))),"")</f>
        <v/>
      </c>
      <c r="R57" s="63" t="str">
        <f t="shared" ref="R57" si="53">IF(O57="","Median","Mode")</f>
        <v>Median</v>
      </c>
      <c r="S57" s="60"/>
      <c r="T57" s="60"/>
      <c r="U57" s="60"/>
      <c r="V57" s="60"/>
      <c r="W57" s="60"/>
      <c r="X57" s="60"/>
      <c r="Y57" s="60"/>
      <c r="Z57" s="60"/>
      <c r="AA57" s="60"/>
      <c r="AB57" s="60"/>
      <c r="AC57" s="60"/>
      <c r="AD57" s="60"/>
      <c r="AE57" s="60"/>
      <c r="AF57" s="60"/>
      <c r="AG57" s="60"/>
      <c r="AH57" s="60"/>
      <c r="AI57" s="60"/>
      <c r="AJ57" s="60"/>
      <c r="AK57" s="60"/>
      <c r="AL57" s="60"/>
    </row>
    <row r="58" spans="2:38" ht="15" hidden="1" customHeight="1">
      <c r="B58" s="214">
        <f t="shared" ref="B58" si="54">B56+1</f>
        <v>25</v>
      </c>
      <c r="C58" s="216"/>
      <c r="D58" s="218"/>
      <c r="E58" s="56"/>
      <c r="F58" s="57">
        <v>0</v>
      </c>
      <c r="G58" s="57">
        <v>0</v>
      </c>
      <c r="H58" s="57">
        <v>0</v>
      </c>
      <c r="I58" s="57">
        <v>0</v>
      </c>
      <c r="J58" s="57">
        <v>0</v>
      </c>
      <c r="K58" s="57">
        <v>0</v>
      </c>
      <c r="L58" s="57">
        <v>0</v>
      </c>
      <c r="M58" s="57">
        <v>0</v>
      </c>
      <c r="N58" s="58"/>
      <c r="O58" s="58"/>
      <c r="P58" s="58"/>
      <c r="Q58" s="58"/>
      <c r="R58" s="59"/>
      <c r="S58" s="60"/>
      <c r="T58" s="60"/>
      <c r="U58" s="60"/>
      <c r="V58" s="60"/>
      <c r="W58" s="60"/>
      <c r="X58" s="60"/>
      <c r="Y58" s="60"/>
      <c r="Z58" s="60"/>
      <c r="AA58" s="60"/>
      <c r="AB58" s="60"/>
      <c r="AC58" s="60"/>
      <c r="AD58" s="60"/>
      <c r="AE58" s="60"/>
      <c r="AF58" s="60"/>
      <c r="AG58" s="60"/>
      <c r="AH58" s="60"/>
      <c r="AI58" s="60"/>
      <c r="AJ58" s="60"/>
      <c r="AK58" s="60"/>
      <c r="AL58" s="60"/>
    </row>
    <row r="59" spans="2:38" ht="14.45" hidden="1" thickBot="1">
      <c r="B59" s="215"/>
      <c r="C59" s="217"/>
      <c r="D59" s="219"/>
      <c r="E59" s="61" t="s">
        <v>303</v>
      </c>
      <c r="F59" s="62">
        <f t="shared" ref="F59:M59" si="55">IF(ISBLANK(F58),"",IF(ISBLANK(F60),"",ROUND(F60-F58,10)))</f>
        <v>0</v>
      </c>
      <c r="G59" s="62">
        <f t="shared" si="55"/>
        <v>0</v>
      </c>
      <c r="H59" s="62">
        <f t="shared" si="55"/>
        <v>0</v>
      </c>
      <c r="I59" s="62">
        <f t="shared" si="55"/>
        <v>0</v>
      </c>
      <c r="J59" s="62">
        <f t="shared" si="55"/>
        <v>0</v>
      </c>
      <c r="K59" s="62">
        <f t="shared" si="55"/>
        <v>0</v>
      </c>
      <c r="L59" s="62">
        <f t="shared" si="55"/>
        <v>0</v>
      </c>
      <c r="M59" s="62">
        <f t="shared" si="55"/>
        <v>0</v>
      </c>
      <c r="N59" s="63" t="s">
        <v>304</v>
      </c>
      <c r="O59" s="63" t="str" cm="1">
        <f t="array" ref="O59">IFERROR(IF(N59="NO",MODE(IF($F$7:$M$7="YES",IF(F59:M59&gt;0,F59:M59))),MODE(IF($F$7:$M$7="YES",F59:M59))),"")</f>
        <v/>
      </c>
      <c r="P59" s="63" t="s">
        <v>304</v>
      </c>
      <c r="Q59" s="63" t="str" cm="1">
        <f t="array" ref="Q59">IFERROR(IF(P59="NO",MEDIAN(IF($F$7:$M$7="YES",IF(F59:M59&gt;0,F59:M59))),MEDIAN(IF($F$7:$M$7="YES",F59:M59))),"")</f>
        <v/>
      </c>
      <c r="R59" s="63" t="str">
        <f t="shared" ref="R59" si="56">IF(O59="","Median","Mode")</f>
        <v>Median</v>
      </c>
      <c r="S59" s="60"/>
      <c r="T59" s="60"/>
      <c r="U59" s="60"/>
      <c r="V59" s="60"/>
      <c r="W59" s="60"/>
      <c r="X59" s="60"/>
      <c r="Y59" s="60"/>
      <c r="Z59" s="60"/>
      <c r="AA59" s="60"/>
      <c r="AB59" s="60"/>
      <c r="AC59" s="60"/>
      <c r="AD59" s="60"/>
      <c r="AE59" s="60"/>
      <c r="AF59" s="60"/>
      <c r="AG59" s="60"/>
      <c r="AH59" s="60"/>
      <c r="AI59" s="60"/>
      <c r="AJ59" s="60"/>
      <c r="AK59" s="60"/>
      <c r="AL59" s="60"/>
    </row>
    <row r="60" spans="2:38" ht="15" hidden="1" customHeight="1">
      <c r="B60" s="214">
        <f t="shared" ref="B60" si="57">B58+1</f>
        <v>26</v>
      </c>
      <c r="C60" s="216"/>
      <c r="D60" s="218"/>
      <c r="E60" s="56"/>
      <c r="F60" s="57">
        <v>0</v>
      </c>
      <c r="G60" s="57">
        <v>0</v>
      </c>
      <c r="H60" s="57">
        <v>0</v>
      </c>
      <c r="I60" s="57">
        <v>0</v>
      </c>
      <c r="J60" s="57">
        <v>0</v>
      </c>
      <c r="K60" s="57">
        <v>0</v>
      </c>
      <c r="L60" s="57">
        <v>0</v>
      </c>
      <c r="M60" s="57">
        <v>0</v>
      </c>
      <c r="N60" s="58"/>
      <c r="O60" s="58"/>
      <c r="P60" s="58"/>
      <c r="Q60" s="58"/>
      <c r="R60" s="59"/>
      <c r="S60" s="60"/>
      <c r="T60" s="60"/>
      <c r="U60" s="60"/>
      <c r="V60" s="60"/>
      <c r="W60" s="60"/>
      <c r="X60" s="60"/>
      <c r="Y60" s="60"/>
      <c r="Z60" s="60"/>
      <c r="AA60" s="60"/>
      <c r="AB60" s="60"/>
      <c r="AC60" s="60"/>
      <c r="AD60" s="60"/>
      <c r="AE60" s="60"/>
      <c r="AF60" s="60"/>
      <c r="AG60" s="60"/>
      <c r="AH60" s="60"/>
      <c r="AI60" s="60"/>
      <c r="AJ60" s="60"/>
      <c r="AK60" s="60"/>
      <c r="AL60" s="60"/>
    </row>
    <row r="61" spans="2:38" ht="14.45" hidden="1" thickBot="1">
      <c r="B61" s="215"/>
      <c r="C61" s="217"/>
      <c r="D61" s="219"/>
      <c r="E61" s="61" t="s">
        <v>303</v>
      </c>
      <c r="F61" s="62">
        <f t="shared" ref="F61:M61" si="58">IF(ISBLANK(F60),"",IF(ISBLANK(F62),"",ROUND(F62-F60,10)))</f>
        <v>0</v>
      </c>
      <c r="G61" s="62">
        <f t="shared" si="58"/>
        <v>0</v>
      </c>
      <c r="H61" s="62">
        <f t="shared" si="58"/>
        <v>0</v>
      </c>
      <c r="I61" s="62">
        <f t="shared" si="58"/>
        <v>0</v>
      </c>
      <c r="J61" s="62">
        <f t="shared" si="58"/>
        <v>0</v>
      </c>
      <c r="K61" s="62">
        <f t="shared" si="58"/>
        <v>0</v>
      </c>
      <c r="L61" s="62">
        <f t="shared" si="58"/>
        <v>0</v>
      </c>
      <c r="M61" s="62">
        <f t="shared" si="58"/>
        <v>0</v>
      </c>
      <c r="N61" s="63" t="s">
        <v>304</v>
      </c>
      <c r="O61" s="63" t="str" cm="1">
        <f t="array" ref="O61">IFERROR(IF(N61="NO",MODE(IF($F$7:$M$7="YES",IF(F61:M61&gt;0,F61:M61))),MODE(IF($F$7:$M$7="YES",F61:M61))),"")</f>
        <v/>
      </c>
      <c r="P61" s="63" t="s">
        <v>304</v>
      </c>
      <c r="Q61" s="63" t="str" cm="1">
        <f t="array" ref="Q61">IFERROR(IF(P61="NO",MEDIAN(IF($F$7:$M$7="YES",IF(F61:M61&gt;0,F61:M61))),MEDIAN(IF($F$7:$M$7="YES",F61:M61))),"")</f>
        <v/>
      </c>
      <c r="R61" s="63" t="str">
        <f t="shared" ref="R61" si="59">IF(O61="","Median","Mode")</f>
        <v>Median</v>
      </c>
      <c r="S61" s="60"/>
      <c r="T61" s="60"/>
      <c r="U61" s="60"/>
      <c r="V61" s="60"/>
      <c r="W61" s="60"/>
      <c r="X61" s="60"/>
      <c r="Y61" s="60"/>
      <c r="Z61" s="60"/>
      <c r="AA61" s="60"/>
      <c r="AB61" s="60"/>
      <c r="AC61" s="60"/>
      <c r="AD61" s="60"/>
      <c r="AE61" s="60"/>
      <c r="AF61" s="60"/>
      <c r="AG61" s="60"/>
      <c r="AH61" s="60"/>
      <c r="AI61" s="60"/>
      <c r="AJ61" s="60"/>
      <c r="AK61" s="60"/>
      <c r="AL61" s="60"/>
    </row>
    <row r="62" spans="2:38" ht="15" hidden="1" customHeight="1">
      <c r="B62" s="214">
        <f t="shared" ref="B62" si="60">B60+1</f>
        <v>27</v>
      </c>
      <c r="C62" s="216"/>
      <c r="D62" s="218"/>
      <c r="E62" s="56"/>
      <c r="F62" s="57">
        <v>0</v>
      </c>
      <c r="G62" s="57">
        <v>0</v>
      </c>
      <c r="H62" s="57">
        <v>0</v>
      </c>
      <c r="I62" s="57">
        <v>0</v>
      </c>
      <c r="J62" s="57">
        <v>0</v>
      </c>
      <c r="K62" s="57">
        <v>0</v>
      </c>
      <c r="L62" s="57">
        <v>0</v>
      </c>
      <c r="M62" s="57">
        <v>0</v>
      </c>
      <c r="N62" s="58"/>
      <c r="O62" s="58"/>
      <c r="P62" s="58"/>
      <c r="Q62" s="58"/>
      <c r="R62" s="59"/>
      <c r="S62" s="60"/>
      <c r="T62" s="60"/>
      <c r="U62" s="60"/>
      <c r="V62" s="60"/>
      <c r="W62" s="60"/>
      <c r="X62" s="60"/>
      <c r="Y62" s="60"/>
      <c r="Z62" s="60"/>
      <c r="AA62" s="60"/>
      <c r="AB62" s="60"/>
      <c r="AC62" s="60"/>
      <c r="AD62" s="60"/>
      <c r="AE62" s="60"/>
      <c r="AF62" s="60"/>
      <c r="AG62" s="60"/>
      <c r="AH62" s="60"/>
      <c r="AI62" s="60"/>
      <c r="AJ62" s="60"/>
      <c r="AK62" s="60"/>
      <c r="AL62" s="60"/>
    </row>
    <row r="63" spans="2:38" ht="14.45" hidden="1" thickBot="1">
      <c r="B63" s="215"/>
      <c r="C63" s="217"/>
      <c r="D63" s="219"/>
      <c r="E63" s="61" t="s">
        <v>303</v>
      </c>
      <c r="F63" s="62">
        <f t="shared" ref="F63:M63" si="61">IF(ISBLANK(F62),"",IF(ISBLANK(F64),"",ROUND(F64-F62,10)))</f>
        <v>0</v>
      </c>
      <c r="G63" s="62">
        <f t="shared" si="61"/>
        <v>0</v>
      </c>
      <c r="H63" s="62">
        <f t="shared" si="61"/>
        <v>0</v>
      </c>
      <c r="I63" s="62">
        <f t="shared" si="61"/>
        <v>0</v>
      </c>
      <c r="J63" s="62">
        <f t="shared" si="61"/>
        <v>0</v>
      </c>
      <c r="K63" s="62">
        <f t="shared" si="61"/>
        <v>0</v>
      </c>
      <c r="L63" s="62">
        <f t="shared" si="61"/>
        <v>0</v>
      </c>
      <c r="M63" s="62">
        <f t="shared" si="61"/>
        <v>0</v>
      </c>
      <c r="N63" s="63" t="s">
        <v>304</v>
      </c>
      <c r="O63" s="63" t="str" cm="1">
        <f t="array" ref="O63">IFERROR(IF(N63="NO",MODE(IF($F$7:$M$7="YES",IF(F63:M63&gt;0,F63:M63))),MODE(IF($F$7:$M$7="YES",F63:M63))),"")</f>
        <v/>
      </c>
      <c r="P63" s="63" t="s">
        <v>304</v>
      </c>
      <c r="Q63" s="63" t="str" cm="1">
        <f t="array" ref="Q63">IFERROR(IF(P63="NO",MEDIAN(IF($F$7:$M$7="YES",IF(F63:M63&gt;0,F63:M63))),MEDIAN(IF($F$7:$M$7="YES",F63:M63))),"")</f>
        <v/>
      </c>
      <c r="R63" s="63" t="str">
        <f t="shared" ref="R63" si="62">IF(O63="","Median","Mode")</f>
        <v>Median</v>
      </c>
      <c r="S63" s="60"/>
      <c r="T63" s="60"/>
      <c r="U63" s="60"/>
      <c r="V63" s="60"/>
      <c r="W63" s="60"/>
      <c r="X63" s="60"/>
      <c r="Y63" s="60"/>
      <c r="Z63" s="60"/>
      <c r="AA63" s="60"/>
      <c r="AB63" s="60"/>
      <c r="AC63" s="60"/>
      <c r="AD63" s="60"/>
      <c r="AE63" s="60"/>
      <c r="AF63" s="60"/>
      <c r="AG63" s="60"/>
      <c r="AH63" s="60"/>
      <c r="AI63" s="60"/>
      <c r="AJ63" s="60"/>
      <c r="AK63" s="60"/>
      <c r="AL63" s="60"/>
    </row>
    <row r="64" spans="2:38" ht="15" hidden="1" customHeight="1">
      <c r="B64" s="214">
        <f t="shared" ref="B64" si="63">B62+1</f>
        <v>28</v>
      </c>
      <c r="C64" s="216"/>
      <c r="D64" s="218"/>
      <c r="E64" s="56"/>
      <c r="F64" s="57">
        <v>0</v>
      </c>
      <c r="G64" s="57">
        <v>0</v>
      </c>
      <c r="H64" s="57">
        <v>0</v>
      </c>
      <c r="I64" s="57">
        <v>0</v>
      </c>
      <c r="J64" s="57">
        <v>0</v>
      </c>
      <c r="K64" s="57">
        <v>0</v>
      </c>
      <c r="L64" s="57">
        <v>0</v>
      </c>
      <c r="M64" s="57">
        <v>0</v>
      </c>
      <c r="N64" s="58"/>
      <c r="O64" s="58"/>
      <c r="P64" s="58"/>
      <c r="Q64" s="58"/>
      <c r="R64" s="59"/>
      <c r="S64" s="60"/>
      <c r="T64" s="60"/>
      <c r="U64" s="60"/>
      <c r="V64" s="60"/>
      <c r="W64" s="60"/>
      <c r="X64" s="60"/>
      <c r="Y64" s="60"/>
      <c r="Z64" s="60"/>
      <c r="AA64" s="60"/>
      <c r="AB64" s="60"/>
      <c r="AC64" s="60"/>
      <c r="AD64" s="60"/>
      <c r="AE64" s="60"/>
      <c r="AF64" s="60"/>
      <c r="AG64" s="60"/>
      <c r="AH64" s="60"/>
      <c r="AI64" s="60"/>
      <c r="AJ64" s="60"/>
      <c r="AK64" s="60"/>
      <c r="AL64" s="60"/>
    </row>
    <row r="65" spans="2:38" ht="14.45" hidden="1" thickBot="1">
      <c r="B65" s="215"/>
      <c r="C65" s="217"/>
      <c r="D65" s="219"/>
      <c r="E65" s="61" t="s">
        <v>303</v>
      </c>
      <c r="F65" s="62">
        <f t="shared" ref="F65:M65" si="64">IF(ISBLANK(F64),"",IF(ISBLANK(F66),"",ROUND(F66-F64,10)))</f>
        <v>0</v>
      </c>
      <c r="G65" s="62">
        <f t="shared" si="64"/>
        <v>0</v>
      </c>
      <c r="H65" s="62">
        <f t="shared" si="64"/>
        <v>0</v>
      </c>
      <c r="I65" s="62">
        <f t="shared" si="64"/>
        <v>0</v>
      </c>
      <c r="J65" s="62">
        <f t="shared" si="64"/>
        <v>0</v>
      </c>
      <c r="K65" s="62">
        <f t="shared" si="64"/>
        <v>0</v>
      </c>
      <c r="L65" s="62">
        <f t="shared" si="64"/>
        <v>0</v>
      </c>
      <c r="M65" s="62">
        <f t="shared" si="64"/>
        <v>0</v>
      </c>
      <c r="N65" s="63" t="s">
        <v>304</v>
      </c>
      <c r="O65" s="63" t="str" cm="1">
        <f t="array" ref="O65">IFERROR(IF(N65="NO",MODE(IF($F$7:$M$7="YES",IF(F65:M65&gt;0,F65:M65))),MODE(IF($F$7:$M$7="YES",F65:M65))),"")</f>
        <v/>
      </c>
      <c r="P65" s="63" t="s">
        <v>304</v>
      </c>
      <c r="Q65" s="63" t="str" cm="1">
        <f t="array" ref="Q65">IFERROR(IF(P65="NO",MEDIAN(IF($F$7:$M$7="YES",IF(F65:M65&gt;0,F65:M65))),MEDIAN(IF($F$7:$M$7="YES",F65:M65))),"")</f>
        <v/>
      </c>
      <c r="R65" s="63" t="str">
        <f t="shared" ref="R65" si="65">IF(O65="","Median","Mode")</f>
        <v>Median</v>
      </c>
      <c r="S65" s="60"/>
      <c r="T65" s="60"/>
      <c r="U65" s="60"/>
      <c r="V65" s="60"/>
      <c r="W65" s="60"/>
      <c r="X65" s="60"/>
      <c r="Y65" s="60"/>
      <c r="Z65" s="60"/>
      <c r="AA65" s="60"/>
      <c r="AB65" s="60"/>
      <c r="AC65" s="60"/>
      <c r="AD65" s="60"/>
      <c r="AE65" s="60"/>
      <c r="AF65" s="60"/>
      <c r="AG65" s="60"/>
      <c r="AH65" s="60"/>
      <c r="AI65" s="60"/>
      <c r="AJ65" s="60"/>
      <c r="AK65" s="60"/>
      <c r="AL65" s="60"/>
    </row>
    <row r="66" spans="2:38" ht="15" hidden="1" customHeight="1">
      <c r="B66" s="214">
        <f t="shared" ref="B66" si="66">B64+1</f>
        <v>29</v>
      </c>
      <c r="C66" s="216"/>
      <c r="D66" s="218"/>
      <c r="E66" s="56"/>
      <c r="F66" s="57">
        <v>0</v>
      </c>
      <c r="G66" s="57">
        <v>0</v>
      </c>
      <c r="H66" s="57">
        <v>0</v>
      </c>
      <c r="I66" s="57">
        <v>0</v>
      </c>
      <c r="J66" s="57">
        <v>0</v>
      </c>
      <c r="K66" s="57">
        <v>0</v>
      </c>
      <c r="L66" s="57">
        <v>0</v>
      </c>
      <c r="M66" s="57">
        <v>0</v>
      </c>
      <c r="N66" s="58"/>
      <c r="O66" s="58"/>
      <c r="P66" s="58"/>
      <c r="Q66" s="58"/>
      <c r="R66" s="59"/>
      <c r="S66" s="60"/>
      <c r="T66" s="60"/>
      <c r="U66" s="60"/>
      <c r="V66" s="60"/>
      <c r="W66" s="60"/>
      <c r="X66" s="60"/>
      <c r="Y66" s="60"/>
      <c r="Z66" s="60"/>
      <c r="AA66" s="60"/>
      <c r="AB66" s="60"/>
      <c r="AC66" s="60"/>
      <c r="AD66" s="60"/>
      <c r="AE66" s="60"/>
      <c r="AF66" s="60"/>
      <c r="AG66" s="60"/>
      <c r="AH66" s="60"/>
      <c r="AI66" s="60"/>
      <c r="AJ66" s="60"/>
      <c r="AK66" s="60"/>
      <c r="AL66" s="60"/>
    </row>
    <row r="67" spans="2:38" ht="14.45" hidden="1" thickBot="1">
      <c r="B67" s="215"/>
      <c r="C67" s="217"/>
      <c r="D67" s="219"/>
      <c r="E67" s="61" t="s">
        <v>303</v>
      </c>
      <c r="F67" s="62">
        <f t="shared" ref="F67:M67" si="67">IF(ISBLANK(F66),"",IF(ISBLANK(F68),"",ROUND(F68-F66,10)))</f>
        <v>0</v>
      </c>
      <c r="G67" s="62">
        <f t="shared" si="67"/>
        <v>0</v>
      </c>
      <c r="H67" s="62">
        <f t="shared" si="67"/>
        <v>0</v>
      </c>
      <c r="I67" s="62">
        <f t="shared" si="67"/>
        <v>0</v>
      </c>
      <c r="J67" s="62">
        <f t="shared" si="67"/>
        <v>0</v>
      </c>
      <c r="K67" s="62">
        <f t="shared" si="67"/>
        <v>0</v>
      </c>
      <c r="L67" s="62">
        <f t="shared" si="67"/>
        <v>0</v>
      </c>
      <c r="M67" s="62">
        <f t="shared" si="67"/>
        <v>0</v>
      </c>
      <c r="N67" s="63" t="s">
        <v>304</v>
      </c>
      <c r="O67" s="63" t="str" cm="1">
        <f t="array" ref="O67">IFERROR(IF(N67="NO",MODE(IF($F$7:$M$7="YES",IF(F67:M67&gt;0,F67:M67))),MODE(IF($F$7:$M$7="YES",F67:M67))),"")</f>
        <v/>
      </c>
      <c r="P67" s="63" t="s">
        <v>304</v>
      </c>
      <c r="Q67" s="63" t="str" cm="1">
        <f t="array" ref="Q67">IFERROR(IF(P67="NO",MEDIAN(IF($F$7:$M$7="YES",IF(F67:M67&gt;0,F67:M67))),MEDIAN(IF($F$7:$M$7="YES",F67:M67))),"")</f>
        <v/>
      </c>
      <c r="R67" s="63" t="str">
        <f t="shared" ref="R67" si="68">IF(O67="","Median","Mode")</f>
        <v>Median</v>
      </c>
      <c r="S67" s="60"/>
      <c r="T67" s="60"/>
      <c r="U67" s="60"/>
      <c r="V67" s="60"/>
      <c r="W67" s="60"/>
      <c r="X67" s="60"/>
      <c r="Y67" s="60"/>
      <c r="Z67" s="60"/>
      <c r="AA67" s="60"/>
      <c r="AB67" s="60"/>
      <c r="AC67" s="60"/>
      <c r="AD67" s="60"/>
      <c r="AE67" s="60"/>
      <c r="AF67" s="60"/>
      <c r="AG67" s="60"/>
      <c r="AH67" s="60"/>
      <c r="AI67" s="60"/>
      <c r="AJ67" s="60"/>
      <c r="AK67" s="60"/>
      <c r="AL67" s="60"/>
    </row>
    <row r="68" spans="2:38" ht="15" hidden="1" customHeight="1">
      <c r="B68" s="214">
        <f t="shared" ref="B68" si="69">B66+1</f>
        <v>30</v>
      </c>
      <c r="C68" s="216"/>
      <c r="D68" s="218"/>
      <c r="E68" s="56"/>
      <c r="F68" s="57">
        <v>0</v>
      </c>
      <c r="G68" s="57">
        <v>0</v>
      </c>
      <c r="H68" s="57">
        <v>0</v>
      </c>
      <c r="I68" s="57">
        <v>0</v>
      </c>
      <c r="J68" s="57">
        <v>0</v>
      </c>
      <c r="K68" s="57">
        <v>0</v>
      </c>
      <c r="L68" s="57">
        <v>0</v>
      </c>
      <c r="M68" s="57">
        <v>0</v>
      </c>
      <c r="N68" s="58"/>
      <c r="O68" s="58"/>
      <c r="P68" s="58"/>
      <c r="Q68" s="58"/>
      <c r="R68" s="59"/>
      <c r="S68" s="60"/>
      <c r="T68" s="60"/>
      <c r="U68" s="60"/>
      <c r="V68" s="60"/>
      <c r="W68" s="60"/>
      <c r="X68" s="60"/>
      <c r="Y68" s="60"/>
      <c r="Z68" s="60"/>
      <c r="AA68" s="60"/>
      <c r="AB68" s="60"/>
      <c r="AC68" s="60"/>
      <c r="AD68" s="60"/>
      <c r="AE68" s="60"/>
      <c r="AF68" s="60"/>
      <c r="AG68" s="60"/>
      <c r="AH68" s="60"/>
      <c r="AI68" s="60"/>
      <c r="AJ68" s="60"/>
      <c r="AK68" s="60"/>
      <c r="AL68" s="60"/>
    </row>
    <row r="69" spans="2:38" ht="14.45" hidden="1" thickBot="1">
      <c r="B69" s="215"/>
      <c r="C69" s="217"/>
      <c r="D69" s="219"/>
      <c r="E69" s="61" t="s">
        <v>303</v>
      </c>
      <c r="F69" s="62">
        <f t="shared" ref="F69:M69" si="70">IF(ISBLANK(F68),"",IF(ISBLANK(F70),"",ROUND(F70-F68,10)))</f>
        <v>0</v>
      </c>
      <c r="G69" s="62">
        <f t="shared" si="70"/>
        <v>0</v>
      </c>
      <c r="H69" s="62">
        <f t="shared" si="70"/>
        <v>0</v>
      </c>
      <c r="I69" s="62">
        <f t="shared" si="70"/>
        <v>0</v>
      </c>
      <c r="J69" s="62">
        <f t="shared" si="70"/>
        <v>0</v>
      </c>
      <c r="K69" s="62">
        <f t="shared" si="70"/>
        <v>0</v>
      </c>
      <c r="L69" s="62">
        <f t="shared" si="70"/>
        <v>0</v>
      </c>
      <c r="M69" s="62">
        <f t="shared" si="70"/>
        <v>0</v>
      </c>
      <c r="N69" s="63" t="s">
        <v>304</v>
      </c>
      <c r="O69" s="63" t="str" cm="1">
        <f t="array" ref="O69">IFERROR(IF(N69="NO",MODE(IF($F$7:$M$7="YES",IF(F69:M69&gt;0,F69:M69))),MODE(IF($F$7:$M$7="YES",F69:M69))),"")</f>
        <v/>
      </c>
      <c r="P69" s="63" t="s">
        <v>304</v>
      </c>
      <c r="Q69" s="63" t="str" cm="1">
        <f t="array" ref="Q69">IFERROR(IF(P69="NO",MEDIAN(IF($F$7:$M$7="YES",IF(F69:M69&gt;0,F69:M69))),MEDIAN(IF($F$7:$M$7="YES",F69:M69))),"")</f>
        <v/>
      </c>
      <c r="R69" s="63" t="str">
        <f t="shared" ref="R69" si="71">IF(O69="","Median","Mode")</f>
        <v>Median</v>
      </c>
      <c r="S69" s="60"/>
      <c r="T69" s="60"/>
      <c r="U69" s="60"/>
      <c r="V69" s="60"/>
      <c r="W69" s="60"/>
      <c r="X69" s="60"/>
      <c r="Y69" s="60"/>
      <c r="Z69" s="60"/>
      <c r="AA69" s="60"/>
      <c r="AB69" s="60"/>
      <c r="AC69" s="60"/>
      <c r="AD69" s="60"/>
      <c r="AE69" s="60"/>
      <c r="AF69" s="60"/>
      <c r="AG69" s="60"/>
      <c r="AH69" s="60"/>
      <c r="AI69" s="60"/>
      <c r="AJ69" s="60"/>
      <c r="AK69" s="60"/>
      <c r="AL69" s="60"/>
    </row>
    <row r="70" spans="2:38" ht="15" hidden="1" customHeight="1">
      <c r="B70" s="214">
        <f t="shared" ref="B70" si="72">B68+1</f>
        <v>31</v>
      </c>
      <c r="C70" s="216"/>
      <c r="D70" s="218"/>
      <c r="E70" s="56"/>
      <c r="F70" s="57">
        <v>0</v>
      </c>
      <c r="G70" s="57">
        <v>0</v>
      </c>
      <c r="H70" s="57">
        <v>0</v>
      </c>
      <c r="I70" s="57">
        <v>0</v>
      </c>
      <c r="J70" s="57">
        <v>0</v>
      </c>
      <c r="K70" s="57">
        <v>0</v>
      </c>
      <c r="L70" s="57">
        <v>0</v>
      </c>
      <c r="M70" s="57">
        <v>0</v>
      </c>
      <c r="N70" s="58"/>
      <c r="O70" s="58"/>
      <c r="P70" s="58"/>
      <c r="Q70" s="58"/>
      <c r="R70" s="59"/>
      <c r="S70" s="60"/>
      <c r="T70" s="60"/>
      <c r="U70" s="60"/>
      <c r="V70" s="60"/>
      <c r="W70" s="60"/>
      <c r="X70" s="60"/>
      <c r="Y70" s="60"/>
      <c r="Z70" s="60"/>
      <c r="AA70" s="60"/>
      <c r="AB70" s="60"/>
      <c r="AC70" s="60"/>
      <c r="AD70" s="60"/>
      <c r="AE70" s="60"/>
      <c r="AF70" s="60"/>
      <c r="AG70" s="60"/>
      <c r="AH70" s="60"/>
      <c r="AI70" s="60"/>
      <c r="AJ70" s="60"/>
      <c r="AK70" s="60"/>
      <c r="AL70" s="60"/>
    </row>
    <row r="71" spans="2:38" ht="14.45" hidden="1" thickBot="1">
      <c r="B71" s="215"/>
      <c r="C71" s="217"/>
      <c r="D71" s="219"/>
      <c r="E71" s="61" t="s">
        <v>303</v>
      </c>
      <c r="F71" s="62">
        <f t="shared" ref="F71:M71" si="73">IF(ISBLANK(F70),"",IF(ISBLANK(F72),"",ROUND(F72-F70,10)))</f>
        <v>0</v>
      </c>
      <c r="G71" s="62">
        <f t="shared" si="73"/>
        <v>0</v>
      </c>
      <c r="H71" s="62">
        <f t="shared" si="73"/>
        <v>0</v>
      </c>
      <c r="I71" s="62">
        <f t="shared" si="73"/>
        <v>0</v>
      </c>
      <c r="J71" s="62">
        <f t="shared" si="73"/>
        <v>0</v>
      </c>
      <c r="K71" s="62">
        <f t="shared" si="73"/>
        <v>0</v>
      </c>
      <c r="L71" s="62">
        <f t="shared" si="73"/>
        <v>0</v>
      </c>
      <c r="M71" s="62">
        <f t="shared" si="73"/>
        <v>0</v>
      </c>
      <c r="N71" s="63" t="s">
        <v>304</v>
      </c>
      <c r="O71" s="63" t="str" cm="1">
        <f t="array" ref="O71">IFERROR(IF(N71="NO",MODE(IF($F$7:$M$7="YES",IF(F71:M71&gt;0,F71:M71))),MODE(IF($F$7:$M$7="YES",F71:M71))),"")</f>
        <v/>
      </c>
      <c r="P71" s="63" t="s">
        <v>304</v>
      </c>
      <c r="Q71" s="63" t="str" cm="1">
        <f t="array" ref="Q71">IFERROR(IF(P71="NO",MEDIAN(IF($F$7:$M$7="YES",IF(F71:M71&gt;0,F71:M71))),MEDIAN(IF($F$7:$M$7="YES",F71:M71))),"")</f>
        <v/>
      </c>
      <c r="R71" s="63" t="str">
        <f t="shared" ref="R71" si="74">IF(O71="","Median","Mode")</f>
        <v>Median</v>
      </c>
      <c r="S71" s="60"/>
      <c r="T71" s="60"/>
      <c r="U71" s="60"/>
      <c r="V71" s="60"/>
      <c r="W71" s="60"/>
      <c r="X71" s="60"/>
      <c r="Y71" s="60"/>
      <c r="Z71" s="60"/>
      <c r="AA71" s="60"/>
      <c r="AB71" s="60"/>
      <c r="AC71" s="60"/>
      <c r="AD71" s="60"/>
      <c r="AE71" s="60"/>
      <c r="AF71" s="60"/>
      <c r="AG71" s="60"/>
      <c r="AH71" s="60"/>
      <c r="AI71" s="60"/>
      <c r="AJ71" s="60"/>
      <c r="AK71" s="60"/>
      <c r="AL71" s="60"/>
    </row>
    <row r="72" spans="2:38" ht="15" hidden="1" customHeight="1">
      <c r="B72" s="214">
        <f t="shared" ref="B72" si="75">B70+1</f>
        <v>32</v>
      </c>
      <c r="C72" s="216"/>
      <c r="D72" s="218"/>
      <c r="E72" s="56"/>
      <c r="F72" s="57">
        <v>0</v>
      </c>
      <c r="G72" s="57">
        <v>0</v>
      </c>
      <c r="H72" s="57">
        <v>0</v>
      </c>
      <c r="I72" s="57">
        <v>0</v>
      </c>
      <c r="J72" s="57">
        <v>0</v>
      </c>
      <c r="K72" s="57">
        <v>0</v>
      </c>
      <c r="L72" s="57">
        <v>0</v>
      </c>
      <c r="M72" s="57">
        <v>0</v>
      </c>
      <c r="N72" s="58"/>
      <c r="O72" s="58"/>
      <c r="P72" s="58"/>
      <c r="Q72" s="58"/>
      <c r="R72" s="59"/>
      <c r="S72" s="60"/>
      <c r="T72" s="60"/>
      <c r="U72" s="60"/>
      <c r="V72" s="60"/>
      <c r="W72" s="60"/>
      <c r="X72" s="60"/>
      <c r="Y72" s="60"/>
      <c r="Z72" s="60"/>
      <c r="AA72" s="60"/>
      <c r="AB72" s="60"/>
      <c r="AC72" s="60"/>
      <c r="AD72" s="60"/>
      <c r="AE72" s="60"/>
      <c r="AF72" s="60"/>
      <c r="AG72" s="60"/>
      <c r="AH72" s="60"/>
      <c r="AI72" s="60"/>
      <c r="AJ72" s="60"/>
      <c r="AK72" s="60"/>
      <c r="AL72" s="60"/>
    </row>
    <row r="73" spans="2:38" ht="14.45" hidden="1" thickBot="1">
      <c r="B73" s="215"/>
      <c r="C73" s="217"/>
      <c r="D73" s="219"/>
      <c r="E73" s="61" t="s">
        <v>303</v>
      </c>
      <c r="F73" s="62">
        <f t="shared" ref="F73:M73" si="76">IF(ISBLANK(F72),"",IF(ISBLANK(F74),"",ROUND(F74-F72,10)))</f>
        <v>0</v>
      </c>
      <c r="G73" s="62">
        <f t="shared" si="76"/>
        <v>0</v>
      </c>
      <c r="H73" s="62">
        <f t="shared" si="76"/>
        <v>0</v>
      </c>
      <c r="I73" s="62">
        <f t="shared" si="76"/>
        <v>0</v>
      </c>
      <c r="J73" s="62">
        <f t="shared" si="76"/>
        <v>0</v>
      </c>
      <c r="K73" s="62">
        <f t="shared" si="76"/>
        <v>0</v>
      </c>
      <c r="L73" s="62">
        <f t="shared" si="76"/>
        <v>0</v>
      </c>
      <c r="M73" s="62">
        <f t="shared" si="76"/>
        <v>0</v>
      </c>
      <c r="N73" s="63" t="s">
        <v>304</v>
      </c>
      <c r="O73" s="63" t="str" cm="1">
        <f t="array" ref="O73">IFERROR(IF(N73="NO",MODE(IF($F$7:$M$7="YES",IF(F73:M73&gt;0,F73:M73))),MODE(IF($F$7:$M$7="YES",F73:M73))),"")</f>
        <v/>
      </c>
      <c r="P73" s="63" t="s">
        <v>304</v>
      </c>
      <c r="Q73" s="63" t="str" cm="1">
        <f t="array" ref="Q73">IFERROR(IF(P73="NO",MEDIAN(IF($F$7:$M$7="YES",IF(F73:M73&gt;0,F73:M73))),MEDIAN(IF($F$7:$M$7="YES",F73:M73))),"")</f>
        <v/>
      </c>
      <c r="R73" s="63" t="str">
        <f t="shared" ref="R73" si="77">IF(O73="","Median","Mode")</f>
        <v>Median</v>
      </c>
      <c r="S73" s="60"/>
      <c r="T73" s="60"/>
      <c r="U73" s="60"/>
      <c r="V73" s="60"/>
      <c r="W73" s="60"/>
      <c r="X73" s="60"/>
      <c r="Y73" s="60"/>
      <c r="Z73" s="60"/>
      <c r="AA73" s="60"/>
      <c r="AB73" s="60"/>
      <c r="AC73" s="60"/>
      <c r="AD73" s="60"/>
      <c r="AE73" s="60"/>
      <c r="AF73" s="60"/>
      <c r="AG73" s="60"/>
      <c r="AH73" s="60"/>
      <c r="AI73" s="60"/>
      <c r="AJ73" s="60"/>
      <c r="AK73" s="60"/>
      <c r="AL73" s="60"/>
    </row>
    <row r="74" spans="2:38" ht="15" hidden="1" customHeight="1">
      <c r="B74" s="214">
        <f t="shared" ref="B74" si="78">B72+1</f>
        <v>33</v>
      </c>
      <c r="C74" s="216"/>
      <c r="D74" s="218"/>
      <c r="E74" s="56"/>
      <c r="F74" s="57">
        <v>0</v>
      </c>
      <c r="G74" s="57">
        <v>0</v>
      </c>
      <c r="H74" s="57">
        <v>0</v>
      </c>
      <c r="I74" s="57">
        <v>0</v>
      </c>
      <c r="J74" s="57">
        <v>0</v>
      </c>
      <c r="K74" s="57">
        <v>0</v>
      </c>
      <c r="L74" s="57">
        <v>0</v>
      </c>
      <c r="M74" s="57">
        <v>0</v>
      </c>
      <c r="N74" s="58"/>
      <c r="O74" s="58"/>
      <c r="P74" s="58"/>
      <c r="Q74" s="58"/>
      <c r="R74" s="59"/>
      <c r="S74" s="60"/>
      <c r="T74" s="60"/>
      <c r="U74" s="60"/>
      <c r="V74" s="60"/>
      <c r="W74" s="60"/>
      <c r="X74" s="60"/>
      <c r="Y74" s="60"/>
      <c r="Z74" s="60"/>
      <c r="AA74" s="60"/>
      <c r="AB74" s="60"/>
      <c r="AC74" s="60"/>
      <c r="AD74" s="60"/>
      <c r="AE74" s="60"/>
      <c r="AF74" s="60"/>
      <c r="AG74" s="60"/>
      <c r="AH74" s="60"/>
      <c r="AI74" s="60"/>
      <c r="AJ74" s="60"/>
      <c r="AK74" s="60"/>
      <c r="AL74" s="60"/>
    </row>
    <row r="75" spans="2:38" ht="14.45" hidden="1" thickBot="1">
      <c r="B75" s="215"/>
      <c r="C75" s="217"/>
      <c r="D75" s="219"/>
      <c r="E75" s="61" t="s">
        <v>303</v>
      </c>
      <c r="F75" s="62">
        <f t="shared" ref="F75:M75" si="79">IF(ISBLANK(F74),"",IF(ISBLANK(F76),"",ROUND(F76-F74,10)))</f>
        <v>0</v>
      </c>
      <c r="G75" s="62">
        <f t="shared" si="79"/>
        <v>0</v>
      </c>
      <c r="H75" s="62">
        <f t="shared" si="79"/>
        <v>0</v>
      </c>
      <c r="I75" s="62">
        <f t="shared" si="79"/>
        <v>0</v>
      </c>
      <c r="J75" s="62">
        <f t="shared" si="79"/>
        <v>0</v>
      </c>
      <c r="K75" s="62">
        <f t="shared" si="79"/>
        <v>0</v>
      </c>
      <c r="L75" s="62">
        <f t="shared" si="79"/>
        <v>0</v>
      </c>
      <c r="M75" s="62">
        <f t="shared" si="79"/>
        <v>0</v>
      </c>
      <c r="N75" s="63" t="s">
        <v>304</v>
      </c>
      <c r="O75" s="63" t="str" cm="1">
        <f t="array" ref="O75">IFERROR(IF(N75="NO",MODE(IF($F$7:$M$7="YES",IF(F75:M75&gt;0,F75:M75))),MODE(IF($F$7:$M$7="YES",F75:M75))),"")</f>
        <v/>
      </c>
      <c r="P75" s="63" t="s">
        <v>304</v>
      </c>
      <c r="Q75" s="63" t="str" cm="1">
        <f t="array" ref="Q75">IFERROR(IF(P75="NO",MEDIAN(IF($F$7:$M$7="YES",IF(F75:M75&gt;0,F75:M75))),MEDIAN(IF($F$7:$M$7="YES",F75:M75))),"")</f>
        <v/>
      </c>
      <c r="R75" s="63" t="str">
        <f t="shared" ref="R75" si="80">IF(O75="","Median","Mode")</f>
        <v>Median</v>
      </c>
      <c r="S75" s="60"/>
      <c r="T75" s="60"/>
      <c r="U75" s="60"/>
      <c r="V75" s="60"/>
      <c r="W75" s="60"/>
      <c r="X75" s="60"/>
      <c r="Y75" s="60"/>
      <c r="Z75" s="60"/>
      <c r="AA75" s="60"/>
      <c r="AB75" s="60"/>
      <c r="AC75" s="60"/>
      <c r="AD75" s="60"/>
      <c r="AE75" s="60"/>
      <c r="AF75" s="60"/>
      <c r="AG75" s="60"/>
      <c r="AH75" s="60"/>
      <c r="AI75" s="60"/>
      <c r="AJ75" s="60"/>
      <c r="AK75" s="60"/>
      <c r="AL75" s="60"/>
    </row>
    <row r="76" spans="2:38" ht="15" hidden="1" customHeight="1">
      <c r="B76" s="214">
        <f t="shared" ref="B76" si="81">B74+1</f>
        <v>34</v>
      </c>
      <c r="C76" s="216"/>
      <c r="D76" s="218"/>
      <c r="E76" s="56"/>
      <c r="F76" s="57">
        <v>0</v>
      </c>
      <c r="G76" s="57">
        <v>0</v>
      </c>
      <c r="H76" s="57">
        <v>0</v>
      </c>
      <c r="I76" s="57">
        <v>0</v>
      </c>
      <c r="J76" s="57">
        <v>0</v>
      </c>
      <c r="K76" s="57">
        <v>0</v>
      </c>
      <c r="L76" s="57">
        <v>0</v>
      </c>
      <c r="M76" s="57">
        <v>0</v>
      </c>
      <c r="N76" s="58"/>
      <c r="O76" s="58"/>
      <c r="P76" s="58"/>
      <c r="Q76" s="58"/>
      <c r="R76" s="59"/>
      <c r="S76" s="60"/>
      <c r="T76" s="60"/>
      <c r="U76" s="60"/>
      <c r="V76" s="60"/>
      <c r="W76" s="60"/>
      <c r="X76" s="60"/>
      <c r="Y76" s="60"/>
      <c r="Z76" s="60"/>
      <c r="AA76" s="60"/>
      <c r="AB76" s="60"/>
      <c r="AC76" s="60"/>
      <c r="AD76" s="60"/>
      <c r="AE76" s="60"/>
      <c r="AF76" s="60"/>
      <c r="AG76" s="60"/>
      <c r="AH76" s="60"/>
      <c r="AI76" s="60"/>
      <c r="AJ76" s="60"/>
      <c r="AK76" s="60"/>
      <c r="AL76" s="60"/>
    </row>
    <row r="77" spans="2:38" ht="14.45" hidden="1" thickBot="1">
      <c r="B77" s="215"/>
      <c r="C77" s="217"/>
      <c r="D77" s="219"/>
      <c r="E77" s="61" t="s">
        <v>303</v>
      </c>
      <c r="F77" s="62">
        <f t="shared" ref="F77:M77" si="82">IF(ISBLANK(F76),"",IF(ISBLANK(F78),"",ROUND(F78-F76,10)))</f>
        <v>0</v>
      </c>
      <c r="G77" s="62">
        <f t="shared" si="82"/>
        <v>0</v>
      </c>
      <c r="H77" s="62">
        <f t="shared" si="82"/>
        <v>0</v>
      </c>
      <c r="I77" s="62">
        <f t="shared" si="82"/>
        <v>0</v>
      </c>
      <c r="J77" s="62">
        <f t="shared" si="82"/>
        <v>0</v>
      </c>
      <c r="K77" s="62">
        <f t="shared" si="82"/>
        <v>0</v>
      </c>
      <c r="L77" s="62">
        <f t="shared" si="82"/>
        <v>0</v>
      </c>
      <c r="M77" s="62">
        <f t="shared" si="82"/>
        <v>0</v>
      </c>
      <c r="N77" s="63" t="s">
        <v>304</v>
      </c>
      <c r="O77" s="63" t="str" cm="1">
        <f t="array" ref="O77">IFERROR(IF(N77="NO",MODE(IF($F$7:$M$7="YES",IF(F77:M77&gt;0,F77:M77))),MODE(IF($F$7:$M$7="YES",F77:M77))),"")</f>
        <v/>
      </c>
      <c r="P77" s="63" t="s">
        <v>304</v>
      </c>
      <c r="Q77" s="63" t="str" cm="1">
        <f t="array" ref="Q77">IFERROR(IF(P77="NO",MEDIAN(IF($F$7:$M$7="YES",IF(F77:M77&gt;0,F77:M77))),MEDIAN(IF($F$7:$M$7="YES",F77:M77))),"")</f>
        <v/>
      </c>
      <c r="R77" s="63" t="str">
        <f t="shared" ref="R77" si="83">IF(O77="","Median","Mode")</f>
        <v>Median</v>
      </c>
      <c r="S77" s="60"/>
      <c r="T77" s="60"/>
      <c r="U77" s="60"/>
      <c r="V77" s="60"/>
      <c r="W77" s="60"/>
      <c r="X77" s="60"/>
      <c r="Y77" s="60"/>
      <c r="Z77" s="60"/>
      <c r="AA77" s="60"/>
      <c r="AB77" s="60"/>
      <c r="AC77" s="60"/>
      <c r="AD77" s="60"/>
      <c r="AE77" s="60"/>
      <c r="AF77" s="60"/>
      <c r="AG77" s="60"/>
      <c r="AH77" s="60"/>
      <c r="AI77" s="60"/>
      <c r="AJ77" s="60"/>
      <c r="AK77" s="60"/>
      <c r="AL77" s="60"/>
    </row>
    <row r="78" spans="2:38" ht="15" hidden="1" customHeight="1">
      <c r="B78" s="214">
        <f t="shared" ref="B78" si="84">B76+1</f>
        <v>35</v>
      </c>
      <c r="C78" s="216"/>
      <c r="D78" s="218"/>
      <c r="E78" s="56"/>
      <c r="F78" s="57">
        <v>0</v>
      </c>
      <c r="G78" s="57">
        <v>0</v>
      </c>
      <c r="H78" s="57">
        <v>0</v>
      </c>
      <c r="I78" s="57">
        <v>0</v>
      </c>
      <c r="J78" s="57">
        <v>0</v>
      </c>
      <c r="K78" s="57">
        <v>0</v>
      </c>
      <c r="L78" s="57">
        <v>0</v>
      </c>
      <c r="M78" s="57">
        <v>0</v>
      </c>
      <c r="N78" s="58"/>
      <c r="O78" s="58"/>
      <c r="P78" s="58"/>
      <c r="Q78" s="58"/>
      <c r="R78" s="59"/>
      <c r="S78" s="60"/>
      <c r="T78" s="60"/>
      <c r="U78" s="60"/>
      <c r="V78" s="60"/>
      <c r="W78" s="60"/>
      <c r="X78" s="60"/>
      <c r="Y78" s="60"/>
      <c r="Z78" s="60"/>
      <c r="AA78" s="60"/>
      <c r="AB78" s="60"/>
      <c r="AC78" s="60"/>
      <c r="AD78" s="60"/>
      <c r="AE78" s="60"/>
      <c r="AF78" s="60"/>
      <c r="AG78" s="60"/>
      <c r="AH78" s="60"/>
      <c r="AI78" s="60"/>
      <c r="AJ78" s="60"/>
      <c r="AK78" s="60"/>
      <c r="AL78" s="60"/>
    </row>
    <row r="79" spans="2:38" ht="14.45" hidden="1" thickBot="1">
      <c r="B79" s="215"/>
      <c r="C79" s="217"/>
      <c r="D79" s="219"/>
      <c r="E79" s="61" t="s">
        <v>303</v>
      </c>
      <c r="F79" s="62">
        <f t="shared" ref="F79:M79" si="85">IF(ISBLANK(F78),"",IF(ISBLANK(F80),"",ROUND(F80-F78,10)))</f>
        <v>0</v>
      </c>
      <c r="G79" s="62">
        <f t="shared" si="85"/>
        <v>0</v>
      </c>
      <c r="H79" s="62">
        <f t="shared" si="85"/>
        <v>0</v>
      </c>
      <c r="I79" s="62">
        <f t="shared" si="85"/>
        <v>0</v>
      </c>
      <c r="J79" s="62">
        <f t="shared" si="85"/>
        <v>0</v>
      </c>
      <c r="K79" s="62">
        <f t="shared" si="85"/>
        <v>0</v>
      </c>
      <c r="L79" s="62">
        <f t="shared" si="85"/>
        <v>0</v>
      </c>
      <c r="M79" s="62">
        <f t="shared" si="85"/>
        <v>0</v>
      </c>
      <c r="N79" s="63" t="s">
        <v>304</v>
      </c>
      <c r="O79" s="63" t="str" cm="1">
        <f t="array" ref="O79">IFERROR(IF(N79="NO",MODE(IF($F$7:$M$7="YES",IF(F79:M79&gt;0,F79:M79))),MODE(IF($F$7:$M$7="YES",F79:M79))),"")</f>
        <v/>
      </c>
      <c r="P79" s="63" t="s">
        <v>304</v>
      </c>
      <c r="Q79" s="63" t="str" cm="1">
        <f t="array" ref="Q79">IFERROR(IF(P79="NO",MEDIAN(IF($F$7:$M$7="YES",IF(F79:M79&gt;0,F79:M79))),MEDIAN(IF($F$7:$M$7="YES",F79:M79))),"")</f>
        <v/>
      </c>
      <c r="R79" s="63" t="str">
        <f t="shared" ref="R79" si="86">IF(O79="","Median","Mode")</f>
        <v>Median</v>
      </c>
      <c r="S79" s="60"/>
      <c r="T79" s="60"/>
      <c r="U79" s="60"/>
      <c r="V79" s="60"/>
      <c r="W79" s="60"/>
      <c r="X79" s="60"/>
      <c r="Y79" s="60"/>
      <c r="Z79" s="60"/>
      <c r="AA79" s="60"/>
      <c r="AB79" s="60"/>
      <c r="AC79" s="60"/>
      <c r="AD79" s="60"/>
      <c r="AE79" s="60"/>
      <c r="AF79" s="60"/>
      <c r="AG79" s="60"/>
      <c r="AH79" s="60"/>
      <c r="AI79" s="60"/>
      <c r="AJ79" s="60"/>
      <c r="AK79" s="60"/>
      <c r="AL79" s="60"/>
    </row>
    <row r="80" spans="2:38" ht="15" hidden="1" customHeight="1">
      <c r="B80" s="214">
        <f t="shared" ref="B80" si="87">B78+1</f>
        <v>36</v>
      </c>
      <c r="C80" s="216"/>
      <c r="D80" s="218"/>
      <c r="E80" s="56"/>
      <c r="F80" s="57">
        <v>0</v>
      </c>
      <c r="G80" s="57">
        <v>0</v>
      </c>
      <c r="H80" s="57">
        <v>0</v>
      </c>
      <c r="I80" s="57">
        <v>0</v>
      </c>
      <c r="J80" s="57">
        <v>0</v>
      </c>
      <c r="K80" s="57">
        <v>0</v>
      </c>
      <c r="L80" s="57">
        <v>0</v>
      </c>
      <c r="M80" s="57">
        <v>0</v>
      </c>
      <c r="N80" s="58"/>
      <c r="O80" s="58"/>
      <c r="P80" s="58"/>
      <c r="Q80" s="58"/>
      <c r="R80" s="59"/>
      <c r="S80" s="60"/>
      <c r="T80" s="60"/>
      <c r="U80" s="60"/>
      <c r="V80" s="60"/>
      <c r="W80" s="60"/>
      <c r="X80" s="60"/>
      <c r="Y80" s="60"/>
      <c r="Z80" s="60"/>
      <c r="AA80" s="60"/>
      <c r="AB80" s="60"/>
      <c r="AC80" s="60"/>
      <c r="AD80" s="60"/>
      <c r="AE80" s="60"/>
      <c r="AF80" s="60"/>
      <c r="AG80" s="60"/>
      <c r="AH80" s="60"/>
      <c r="AI80" s="60"/>
      <c r="AJ80" s="60"/>
      <c r="AK80" s="60"/>
      <c r="AL80" s="60"/>
    </row>
    <row r="81" spans="2:38" ht="14.45" hidden="1" thickBot="1">
      <c r="B81" s="215"/>
      <c r="C81" s="217"/>
      <c r="D81" s="219"/>
      <c r="E81" s="61" t="s">
        <v>303</v>
      </c>
      <c r="F81" s="62">
        <f t="shared" ref="F81:M81" si="88">IF(ISBLANK(F80),"",IF(ISBLANK(F82),"",ROUND(F82-F80,10)))</f>
        <v>0</v>
      </c>
      <c r="G81" s="62">
        <f t="shared" si="88"/>
        <v>0</v>
      </c>
      <c r="H81" s="62">
        <f t="shared" si="88"/>
        <v>0</v>
      </c>
      <c r="I81" s="62">
        <f t="shared" si="88"/>
        <v>0</v>
      </c>
      <c r="J81" s="62">
        <f t="shared" si="88"/>
        <v>0</v>
      </c>
      <c r="K81" s="62">
        <f t="shared" si="88"/>
        <v>0</v>
      </c>
      <c r="L81" s="62">
        <f t="shared" si="88"/>
        <v>0</v>
      </c>
      <c r="M81" s="62">
        <f t="shared" si="88"/>
        <v>0</v>
      </c>
      <c r="N81" s="63" t="s">
        <v>304</v>
      </c>
      <c r="O81" s="63" t="str" cm="1">
        <f t="array" ref="O81">IFERROR(IF(N81="NO",MODE(IF($F$7:$M$7="YES",IF(F81:M81&gt;0,F81:M81))),MODE(IF($F$7:$M$7="YES",F81:M81))),"")</f>
        <v/>
      </c>
      <c r="P81" s="63" t="s">
        <v>304</v>
      </c>
      <c r="Q81" s="63" t="str" cm="1">
        <f t="array" ref="Q81">IFERROR(IF(P81="NO",MEDIAN(IF($F$7:$M$7="YES",IF(F81:M81&gt;0,F81:M81))),MEDIAN(IF($F$7:$M$7="YES",F81:M81))),"")</f>
        <v/>
      </c>
      <c r="R81" s="63" t="str">
        <f t="shared" ref="R81" si="89">IF(O81="","Median","Mode")</f>
        <v>Median</v>
      </c>
      <c r="S81" s="60"/>
      <c r="T81" s="60"/>
      <c r="U81" s="60"/>
      <c r="V81" s="60"/>
      <c r="W81" s="60"/>
      <c r="X81" s="60"/>
      <c r="Y81" s="60"/>
      <c r="Z81" s="60"/>
      <c r="AA81" s="60"/>
      <c r="AB81" s="60"/>
      <c r="AC81" s="60"/>
      <c r="AD81" s="60"/>
      <c r="AE81" s="60"/>
      <c r="AF81" s="60"/>
      <c r="AG81" s="60"/>
      <c r="AH81" s="60"/>
      <c r="AI81" s="60"/>
      <c r="AJ81" s="60"/>
      <c r="AK81" s="60"/>
      <c r="AL81" s="60"/>
    </row>
    <row r="82" spans="2:38" ht="15" hidden="1" customHeight="1">
      <c r="B82" s="214">
        <f t="shared" ref="B82" si="90">B80+1</f>
        <v>37</v>
      </c>
      <c r="C82" s="216"/>
      <c r="D82" s="218"/>
      <c r="E82" s="56"/>
      <c r="F82" s="57">
        <v>0</v>
      </c>
      <c r="G82" s="57">
        <v>0</v>
      </c>
      <c r="H82" s="57">
        <v>0</v>
      </c>
      <c r="I82" s="57">
        <v>0</v>
      </c>
      <c r="J82" s="57">
        <v>0</v>
      </c>
      <c r="K82" s="57">
        <v>0</v>
      </c>
      <c r="L82" s="57">
        <v>0</v>
      </c>
      <c r="M82" s="57">
        <v>0</v>
      </c>
      <c r="N82" s="58"/>
      <c r="O82" s="58"/>
      <c r="P82" s="58"/>
      <c r="Q82" s="58"/>
      <c r="R82" s="59"/>
      <c r="S82" s="60"/>
      <c r="T82" s="60"/>
      <c r="U82" s="60"/>
      <c r="V82" s="60"/>
      <c r="W82" s="60"/>
      <c r="X82" s="60"/>
      <c r="Y82" s="60"/>
      <c r="Z82" s="60"/>
      <c r="AA82" s="60"/>
      <c r="AB82" s="60"/>
      <c r="AC82" s="60"/>
      <c r="AD82" s="60"/>
      <c r="AE82" s="60"/>
      <c r="AF82" s="60"/>
      <c r="AG82" s="60"/>
      <c r="AH82" s="60"/>
      <c r="AI82" s="60"/>
      <c r="AJ82" s="60"/>
      <c r="AK82" s="60"/>
      <c r="AL82" s="60"/>
    </row>
    <row r="83" spans="2:38" ht="14.45" hidden="1" thickBot="1">
      <c r="B83" s="215"/>
      <c r="C83" s="217"/>
      <c r="D83" s="219"/>
      <c r="E83" s="61" t="s">
        <v>303</v>
      </c>
      <c r="F83" s="62">
        <f t="shared" ref="F83:M83" si="91">IF(ISBLANK(F82),"",IF(ISBLANK(F84),"",ROUND(F84-F82,10)))</f>
        <v>0</v>
      </c>
      <c r="G83" s="62">
        <f t="shared" si="91"/>
        <v>0</v>
      </c>
      <c r="H83" s="62">
        <f t="shared" si="91"/>
        <v>0</v>
      </c>
      <c r="I83" s="62">
        <f t="shared" si="91"/>
        <v>0</v>
      </c>
      <c r="J83" s="62">
        <f t="shared" si="91"/>
        <v>0</v>
      </c>
      <c r="K83" s="62">
        <f t="shared" si="91"/>
        <v>0</v>
      </c>
      <c r="L83" s="62">
        <f t="shared" si="91"/>
        <v>0</v>
      </c>
      <c r="M83" s="62">
        <f t="shared" si="91"/>
        <v>0</v>
      </c>
      <c r="N83" s="63" t="s">
        <v>304</v>
      </c>
      <c r="O83" s="63" t="str" cm="1">
        <f t="array" ref="O83">IFERROR(IF(N83="NO",MODE(IF($F$7:$M$7="YES",IF(F83:M83&gt;0,F83:M83))),MODE(IF($F$7:$M$7="YES",F83:M83))),"")</f>
        <v/>
      </c>
      <c r="P83" s="63" t="s">
        <v>304</v>
      </c>
      <c r="Q83" s="63" t="str" cm="1">
        <f t="array" ref="Q83">IFERROR(IF(P83="NO",MEDIAN(IF($F$7:$M$7="YES",IF(F83:M83&gt;0,F83:M83))),MEDIAN(IF($F$7:$M$7="YES",F83:M83))),"")</f>
        <v/>
      </c>
      <c r="R83" s="63" t="str">
        <f t="shared" ref="R83" si="92">IF(O83="","Median","Mode")</f>
        <v>Median</v>
      </c>
      <c r="S83" s="60"/>
      <c r="T83" s="60"/>
      <c r="U83" s="60"/>
      <c r="V83" s="60"/>
      <c r="W83" s="60"/>
      <c r="X83" s="60"/>
      <c r="Y83" s="60"/>
      <c r="Z83" s="60"/>
      <c r="AA83" s="60"/>
      <c r="AB83" s="60"/>
      <c r="AC83" s="60"/>
      <c r="AD83" s="60"/>
      <c r="AE83" s="60"/>
      <c r="AF83" s="60"/>
      <c r="AG83" s="60"/>
      <c r="AH83" s="60"/>
      <c r="AI83" s="60"/>
      <c r="AJ83" s="60"/>
      <c r="AK83" s="60"/>
      <c r="AL83" s="60"/>
    </row>
    <row r="84" spans="2:38" ht="15" hidden="1" customHeight="1">
      <c r="B84" s="214">
        <f t="shared" ref="B84" si="93">B82+1</f>
        <v>38</v>
      </c>
      <c r="C84" s="216"/>
      <c r="D84" s="218"/>
      <c r="E84" s="56"/>
      <c r="F84" s="57">
        <v>0</v>
      </c>
      <c r="G84" s="57">
        <v>0</v>
      </c>
      <c r="H84" s="57">
        <v>0</v>
      </c>
      <c r="I84" s="57">
        <v>0</v>
      </c>
      <c r="J84" s="57">
        <v>0</v>
      </c>
      <c r="K84" s="57">
        <v>0</v>
      </c>
      <c r="L84" s="57">
        <v>0</v>
      </c>
      <c r="M84" s="57">
        <v>0</v>
      </c>
      <c r="N84" s="58"/>
      <c r="O84" s="58"/>
      <c r="P84" s="58"/>
      <c r="Q84" s="58"/>
      <c r="R84" s="59"/>
      <c r="S84" s="60"/>
      <c r="T84" s="60"/>
      <c r="U84" s="60"/>
      <c r="V84" s="60"/>
      <c r="W84" s="60"/>
      <c r="X84" s="60"/>
      <c r="Y84" s="60"/>
      <c r="Z84" s="60"/>
      <c r="AA84" s="60"/>
      <c r="AB84" s="60"/>
      <c r="AC84" s="60"/>
      <c r="AD84" s="60"/>
      <c r="AE84" s="60"/>
      <c r="AF84" s="60"/>
      <c r="AG84" s="60"/>
      <c r="AH84" s="60"/>
      <c r="AI84" s="60"/>
      <c r="AJ84" s="60"/>
      <c r="AK84" s="60"/>
      <c r="AL84" s="60"/>
    </row>
    <row r="85" spans="2:38" ht="14.45" hidden="1" thickBot="1">
      <c r="B85" s="215"/>
      <c r="C85" s="217"/>
      <c r="D85" s="219"/>
      <c r="E85" s="61" t="s">
        <v>303</v>
      </c>
      <c r="F85" s="62">
        <f t="shared" ref="F85:M85" si="94">IF(ISBLANK(F84),"",IF(ISBLANK(F86),"",ROUND(F86-F84,10)))</f>
        <v>0</v>
      </c>
      <c r="G85" s="62">
        <f t="shared" si="94"/>
        <v>0</v>
      </c>
      <c r="H85" s="62">
        <f t="shared" si="94"/>
        <v>0</v>
      </c>
      <c r="I85" s="62">
        <f t="shared" si="94"/>
        <v>0</v>
      </c>
      <c r="J85" s="62">
        <f t="shared" si="94"/>
        <v>0</v>
      </c>
      <c r="K85" s="62">
        <f t="shared" si="94"/>
        <v>0</v>
      </c>
      <c r="L85" s="62">
        <f t="shared" si="94"/>
        <v>0</v>
      </c>
      <c r="M85" s="62">
        <f t="shared" si="94"/>
        <v>0</v>
      </c>
      <c r="N85" s="63" t="s">
        <v>304</v>
      </c>
      <c r="O85" s="63" t="str" cm="1">
        <f t="array" ref="O85">IFERROR(IF(N85="NO",MODE(IF($F$7:$M$7="YES",IF(F85:M85&gt;0,F85:M85))),MODE(IF($F$7:$M$7="YES",F85:M85))),"")</f>
        <v/>
      </c>
      <c r="P85" s="63" t="s">
        <v>304</v>
      </c>
      <c r="Q85" s="63" t="str" cm="1">
        <f t="array" ref="Q85">IFERROR(IF(P85="NO",MEDIAN(IF($F$7:$M$7="YES",IF(F85:M85&gt;0,F85:M85))),MEDIAN(IF($F$7:$M$7="YES",F85:M85))),"")</f>
        <v/>
      </c>
      <c r="R85" s="63" t="str">
        <f t="shared" ref="R85" si="95">IF(O85="","Median","Mode")</f>
        <v>Median</v>
      </c>
      <c r="S85" s="60"/>
      <c r="T85" s="60"/>
      <c r="U85" s="60"/>
      <c r="V85" s="60"/>
      <c r="W85" s="60"/>
      <c r="X85" s="60"/>
      <c r="Y85" s="60"/>
      <c r="Z85" s="60"/>
      <c r="AA85" s="60"/>
      <c r="AB85" s="60"/>
      <c r="AC85" s="60"/>
      <c r="AD85" s="60"/>
      <c r="AE85" s="60"/>
      <c r="AF85" s="60"/>
      <c r="AG85" s="60"/>
      <c r="AH85" s="60"/>
      <c r="AI85" s="60"/>
      <c r="AJ85" s="60"/>
      <c r="AK85" s="60"/>
      <c r="AL85" s="60"/>
    </row>
    <row r="86" spans="2:38" ht="15" hidden="1" customHeight="1">
      <c r="B86" s="214">
        <f t="shared" ref="B86" si="96">B84+1</f>
        <v>39</v>
      </c>
      <c r="C86" s="216"/>
      <c r="D86" s="218"/>
      <c r="E86" s="56"/>
      <c r="F86" s="57">
        <v>0</v>
      </c>
      <c r="G86" s="57">
        <v>0</v>
      </c>
      <c r="H86" s="57">
        <v>0</v>
      </c>
      <c r="I86" s="57">
        <v>0</v>
      </c>
      <c r="J86" s="57">
        <v>0</v>
      </c>
      <c r="K86" s="57">
        <v>0</v>
      </c>
      <c r="L86" s="57">
        <v>0</v>
      </c>
      <c r="M86" s="57">
        <v>0</v>
      </c>
      <c r="N86" s="58"/>
      <c r="O86" s="58"/>
      <c r="P86" s="58"/>
      <c r="Q86" s="58"/>
      <c r="R86" s="59"/>
      <c r="S86" s="60"/>
      <c r="T86" s="60"/>
      <c r="U86" s="60"/>
      <c r="V86" s="60"/>
      <c r="W86" s="60"/>
      <c r="X86" s="60"/>
      <c r="Y86" s="60"/>
      <c r="Z86" s="60"/>
      <c r="AA86" s="60"/>
      <c r="AB86" s="60"/>
      <c r="AC86" s="60"/>
      <c r="AD86" s="60"/>
      <c r="AE86" s="60"/>
      <c r="AF86" s="60"/>
      <c r="AG86" s="60"/>
      <c r="AH86" s="60"/>
      <c r="AI86" s="60"/>
      <c r="AJ86" s="60"/>
      <c r="AK86" s="60"/>
      <c r="AL86" s="60"/>
    </row>
    <row r="87" spans="2:38" ht="14.45" hidden="1" thickBot="1">
      <c r="B87" s="215"/>
      <c r="C87" s="217"/>
      <c r="D87" s="219"/>
      <c r="E87" s="61" t="s">
        <v>303</v>
      </c>
      <c r="F87" s="62">
        <f t="shared" ref="F87:M87" si="97">IF(ISBLANK(F86),"",IF(ISBLANK(F88),"",ROUND(F88-F86,10)))</f>
        <v>0</v>
      </c>
      <c r="G87" s="62">
        <f t="shared" si="97"/>
        <v>0</v>
      </c>
      <c r="H87" s="62">
        <f t="shared" si="97"/>
        <v>0</v>
      </c>
      <c r="I87" s="62">
        <f t="shared" si="97"/>
        <v>0</v>
      </c>
      <c r="J87" s="62">
        <f t="shared" si="97"/>
        <v>0</v>
      </c>
      <c r="K87" s="62">
        <f t="shared" si="97"/>
        <v>0</v>
      </c>
      <c r="L87" s="62">
        <f t="shared" si="97"/>
        <v>0</v>
      </c>
      <c r="M87" s="62">
        <f t="shared" si="97"/>
        <v>0</v>
      </c>
      <c r="N87" s="63" t="s">
        <v>304</v>
      </c>
      <c r="O87" s="63" t="str" cm="1">
        <f t="array" ref="O87">IFERROR(IF(N87="NO",MODE(IF($F$7:$M$7="YES",IF(F87:M87&gt;0,F87:M87))),MODE(IF($F$7:$M$7="YES",F87:M87))),"")</f>
        <v/>
      </c>
      <c r="P87" s="63" t="s">
        <v>304</v>
      </c>
      <c r="Q87" s="63" t="str" cm="1">
        <f t="array" ref="Q87">IFERROR(IF(P87="NO",MEDIAN(IF($F$7:$M$7="YES",IF(F87:M87&gt;0,F87:M87))),MEDIAN(IF($F$7:$M$7="YES",F87:M87))),"")</f>
        <v/>
      </c>
      <c r="R87" s="63" t="str">
        <f t="shared" ref="R87" si="98">IF(O87="","Median","Mode")</f>
        <v>Median</v>
      </c>
      <c r="S87" s="60"/>
      <c r="T87" s="60"/>
      <c r="U87" s="60"/>
      <c r="V87" s="60"/>
      <c r="W87" s="60"/>
      <c r="X87" s="60"/>
      <c r="Y87" s="60"/>
      <c r="Z87" s="60"/>
      <c r="AA87" s="60"/>
      <c r="AB87" s="60"/>
      <c r="AC87" s="60"/>
      <c r="AD87" s="60"/>
      <c r="AE87" s="60"/>
      <c r="AF87" s="60"/>
      <c r="AG87" s="60"/>
      <c r="AH87" s="60"/>
      <c r="AI87" s="60"/>
      <c r="AJ87" s="60"/>
      <c r="AK87" s="60"/>
      <c r="AL87" s="60"/>
    </row>
    <row r="88" spans="2:38" ht="15" hidden="1" customHeight="1">
      <c r="B88" s="214">
        <f t="shared" ref="B88" si="99">B86+1</f>
        <v>40</v>
      </c>
      <c r="C88" s="216"/>
      <c r="D88" s="218"/>
      <c r="E88" s="56"/>
      <c r="F88" s="57">
        <v>0</v>
      </c>
      <c r="G88" s="57">
        <v>0</v>
      </c>
      <c r="H88" s="57">
        <v>0</v>
      </c>
      <c r="I88" s="57">
        <v>0</v>
      </c>
      <c r="J88" s="57">
        <v>0</v>
      </c>
      <c r="K88" s="57">
        <v>0</v>
      </c>
      <c r="L88" s="57">
        <v>0</v>
      </c>
      <c r="M88" s="57">
        <v>0</v>
      </c>
      <c r="N88" s="58"/>
      <c r="O88" s="58"/>
      <c r="P88" s="58"/>
      <c r="Q88" s="58"/>
      <c r="R88" s="59"/>
      <c r="S88" s="60"/>
      <c r="T88" s="60"/>
      <c r="U88" s="60"/>
      <c r="V88" s="60"/>
      <c r="W88" s="60"/>
      <c r="X88" s="60"/>
      <c r="Y88" s="60"/>
      <c r="Z88" s="60"/>
      <c r="AA88" s="60"/>
      <c r="AB88" s="60"/>
      <c r="AC88" s="60"/>
      <c r="AD88" s="60"/>
      <c r="AE88" s="60"/>
      <c r="AF88" s="60"/>
      <c r="AG88" s="60"/>
      <c r="AH88" s="60"/>
      <c r="AI88" s="60"/>
      <c r="AJ88" s="60"/>
      <c r="AK88" s="60"/>
      <c r="AL88" s="60"/>
    </row>
    <row r="89" spans="2:38" ht="14.45" hidden="1" thickBot="1">
      <c r="B89" s="215"/>
      <c r="C89" s="217"/>
      <c r="D89" s="219"/>
      <c r="E89" s="61" t="s">
        <v>303</v>
      </c>
      <c r="F89" s="62">
        <f t="shared" ref="F89:M89" si="100">IF(ISBLANK(F88),"",IF(ISBLANK(F90),"",ROUND(F90-F88,10)))</f>
        <v>0</v>
      </c>
      <c r="G89" s="62">
        <f t="shared" si="100"/>
        <v>0</v>
      </c>
      <c r="H89" s="62">
        <f t="shared" si="100"/>
        <v>0</v>
      </c>
      <c r="I89" s="62">
        <f t="shared" si="100"/>
        <v>0</v>
      </c>
      <c r="J89" s="62">
        <f t="shared" si="100"/>
        <v>0</v>
      </c>
      <c r="K89" s="62">
        <f t="shared" si="100"/>
        <v>0</v>
      </c>
      <c r="L89" s="62">
        <f t="shared" si="100"/>
        <v>0</v>
      </c>
      <c r="M89" s="62">
        <f t="shared" si="100"/>
        <v>0</v>
      </c>
      <c r="N89" s="63" t="s">
        <v>304</v>
      </c>
      <c r="O89" s="63" t="str" cm="1">
        <f t="array" ref="O89">IFERROR(IF(N89="NO",MODE(IF($F$7:$M$7="YES",IF(F89:M89&gt;0,F89:M89))),MODE(IF($F$7:$M$7="YES",F89:M89))),"")</f>
        <v/>
      </c>
      <c r="P89" s="63" t="s">
        <v>304</v>
      </c>
      <c r="Q89" s="63" t="str" cm="1">
        <f t="array" ref="Q89">IFERROR(IF(P89="NO",MEDIAN(IF($F$7:$M$7="YES",IF(F89:M89&gt;0,F89:M89))),MEDIAN(IF($F$7:$M$7="YES",F89:M89))),"")</f>
        <v/>
      </c>
      <c r="R89" s="63" t="str">
        <f t="shared" ref="R89" si="101">IF(O89="","Median","Mode")</f>
        <v>Median</v>
      </c>
      <c r="S89" s="60"/>
      <c r="T89" s="60"/>
      <c r="U89" s="60"/>
      <c r="V89" s="60"/>
      <c r="W89" s="60"/>
      <c r="X89" s="60"/>
      <c r="Y89" s="60"/>
      <c r="Z89" s="60"/>
      <c r="AA89" s="60"/>
      <c r="AB89" s="60"/>
      <c r="AC89" s="60"/>
      <c r="AD89" s="60"/>
      <c r="AE89" s="60"/>
      <c r="AF89" s="60"/>
      <c r="AG89" s="60"/>
      <c r="AH89" s="60"/>
      <c r="AI89" s="60"/>
      <c r="AJ89" s="60"/>
      <c r="AK89" s="60"/>
      <c r="AL89" s="60"/>
    </row>
    <row r="90" spans="2:38" ht="15" hidden="1" customHeight="1">
      <c r="B90" s="214">
        <f t="shared" ref="B90" si="102">B88+1</f>
        <v>41</v>
      </c>
      <c r="C90" s="216"/>
      <c r="D90" s="218"/>
      <c r="E90" s="56"/>
      <c r="F90" s="57">
        <v>0</v>
      </c>
      <c r="G90" s="57">
        <v>0</v>
      </c>
      <c r="H90" s="57">
        <v>0</v>
      </c>
      <c r="I90" s="57">
        <v>0</v>
      </c>
      <c r="J90" s="57">
        <v>0</v>
      </c>
      <c r="K90" s="57">
        <v>0</v>
      </c>
      <c r="L90" s="57">
        <v>0</v>
      </c>
      <c r="M90" s="57">
        <v>0</v>
      </c>
      <c r="N90" s="58"/>
      <c r="O90" s="58"/>
      <c r="P90" s="58"/>
      <c r="Q90" s="58"/>
      <c r="R90" s="59"/>
      <c r="S90" s="60"/>
      <c r="T90" s="60"/>
      <c r="U90" s="60"/>
      <c r="V90" s="60"/>
      <c r="W90" s="60"/>
      <c r="X90" s="60"/>
      <c r="Y90" s="60"/>
      <c r="Z90" s="60"/>
      <c r="AA90" s="60"/>
      <c r="AB90" s="60"/>
      <c r="AC90" s="60"/>
      <c r="AD90" s="60"/>
      <c r="AE90" s="60"/>
      <c r="AF90" s="60"/>
      <c r="AG90" s="60"/>
      <c r="AH90" s="60"/>
      <c r="AI90" s="60"/>
      <c r="AJ90" s="60"/>
      <c r="AK90" s="60"/>
      <c r="AL90" s="60"/>
    </row>
    <row r="91" spans="2:38" ht="14.45" hidden="1" thickBot="1">
      <c r="B91" s="215"/>
      <c r="C91" s="217"/>
      <c r="D91" s="219"/>
      <c r="E91" s="61" t="s">
        <v>303</v>
      </c>
      <c r="F91" s="62">
        <f t="shared" ref="F91:M91" si="103">IF(ISBLANK(F90),"",IF(ISBLANK(F92),"",ROUND(F92-F90,10)))</f>
        <v>0</v>
      </c>
      <c r="G91" s="62">
        <f t="shared" si="103"/>
        <v>0</v>
      </c>
      <c r="H91" s="62">
        <f t="shared" si="103"/>
        <v>0</v>
      </c>
      <c r="I91" s="62">
        <f t="shared" si="103"/>
        <v>0</v>
      </c>
      <c r="J91" s="62">
        <f t="shared" si="103"/>
        <v>0</v>
      </c>
      <c r="K91" s="62">
        <f t="shared" si="103"/>
        <v>0</v>
      </c>
      <c r="L91" s="62">
        <f t="shared" si="103"/>
        <v>0</v>
      </c>
      <c r="M91" s="62">
        <f t="shared" si="103"/>
        <v>0</v>
      </c>
      <c r="N91" s="63" t="s">
        <v>304</v>
      </c>
      <c r="O91" s="63" t="str" cm="1">
        <f t="array" ref="O91">IFERROR(IF(N91="NO",MODE(IF($F$7:$M$7="YES",IF(F91:M91&gt;0,F91:M91))),MODE(IF($F$7:$M$7="YES",F91:M91))),"")</f>
        <v/>
      </c>
      <c r="P91" s="63" t="s">
        <v>304</v>
      </c>
      <c r="Q91" s="63" t="str" cm="1">
        <f t="array" ref="Q91">IFERROR(IF(P91="NO",MEDIAN(IF($F$7:$M$7="YES",IF(F91:M91&gt;0,F91:M91))),MEDIAN(IF($F$7:$M$7="YES",F91:M91))),"")</f>
        <v/>
      </c>
      <c r="R91" s="63" t="str">
        <f t="shared" ref="R91" si="104">IF(O91="","Median","Mode")</f>
        <v>Median</v>
      </c>
      <c r="S91" s="60"/>
      <c r="T91" s="60"/>
      <c r="U91" s="60"/>
      <c r="V91" s="60"/>
      <c r="W91" s="60"/>
      <c r="X91" s="60"/>
      <c r="Y91" s="60"/>
      <c r="Z91" s="60"/>
      <c r="AA91" s="60"/>
      <c r="AB91" s="60"/>
      <c r="AC91" s="60"/>
      <c r="AD91" s="60"/>
      <c r="AE91" s="60"/>
      <c r="AF91" s="60"/>
      <c r="AG91" s="60"/>
      <c r="AH91" s="60"/>
      <c r="AI91" s="60"/>
      <c r="AJ91" s="60"/>
      <c r="AK91" s="60"/>
      <c r="AL91" s="60"/>
    </row>
    <row r="92" spans="2:38" ht="15" hidden="1" customHeight="1">
      <c r="B92" s="214">
        <f t="shared" ref="B92" si="105">B90+1</f>
        <v>42</v>
      </c>
      <c r="C92" s="216"/>
      <c r="D92" s="218"/>
      <c r="E92" s="56"/>
      <c r="F92" s="57">
        <v>0</v>
      </c>
      <c r="G92" s="57">
        <v>0</v>
      </c>
      <c r="H92" s="57">
        <v>0</v>
      </c>
      <c r="I92" s="57">
        <v>0</v>
      </c>
      <c r="J92" s="57">
        <v>0</v>
      </c>
      <c r="K92" s="57">
        <v>0</v>
      </c>
      <c r="L92" s="57">
        <v>0</v>
      </c>
      <c r="M92" s="57">
        <v>0</v>
      </c>
      <c r="N92" s="58"/>
      <c r="O92" s="58"/>
      <c r="P92" s="58"/>
      <c r="Q92" s="58"/>
      <c r="R92" s="59"/>
      <c r="S92" s="60"/>
      <c r="T92" s="60"/>
      <c r="U92" s="60"/>
      <c r="V92" s="60"/>
      <c r="W92" s="60"/>
      <c r="X92" s="60"/>
      <c r="Y92" s="60"/>
      <c r="Z92" s="60"/>
      <c r="AA92" s="60"/>
      <c r="AB92" s="60"/>
      <c r="AC92" s="60"/>
      <c r="AD92" s="60"/>
      <c r="AE92" s="60"/>
      <c r="AF92" s="60"/>
      <c r="AG92" s="60"/>
      <c r="AH92" s="60"/>
      <c r="AI92" s="60"/>
      <c r="AJ92" s="60"/>
      <c r="AK92" s="60"/>
      <c r="AL92" s="60"/>
    </row>
    <row r="93" spans="2:38" ht="14.45" hidden="1" thickBot="1">
      <c r="B93" s="215"/>
      <c r="C93" s="217"/>
      <c r="D93" s="219"/>
      <c r="E93" s="61" t="s">
        <v>303</v>
      </c>
      <c r="F93" s="62">
        <f t="shared" ref="F93:M93" si="106">IF(ISBLANK(F92),"",IF(ISBLANK(F94),"",ROUND(F94-F92,10)))</f>
        <v>0</v>
      </c>
      <c r="G93" s="62">
        <f t="shared" si="106"/>
        <v>0</v>
      </c>
      <c r="H93" s="62">
        <f t="shared" si="106"/>
        <v>0</v>
      </c>
      <c r="I93" s="62">
        <f t="shared" si="106"/>
        <v>0</v>
      </c>
      <c r="J93" s="62">
        <f t="shared" si="106"/>
        <v>0</v>
      </c>
      <c r="K93" s="62">
        <f t="shared" si="106"/>
        <v>0</v>
      </c>
      <c r="L93" s="62">
        <f t="shared" si="106"/>
        <v>0</v>
      </c>
      <c r="M93" s="62">
        <f t="shared" si="106"/>
        <v>0</v>
      </c>
      <c r="N93" s="63" t="s">
        <v>304</v>
      </c>
      <c r="O93" s="63" t="str" cm="1">
        <f t="array" ref="O93">IFERROR(IF(N93="NO",MODE(IF($F$7:$M$7="YES",IF(F93:M93&gt;0,F93:M93))),MODE(IF($F$7:$M$7="YES",F93:M93))),"")</f>
        <v/>
      </c>
      <c r="P93" s="63" t="s">
        <v>304</v>
      </c>
      <c r="Q93" s="63" t="str" cm="1">
        <f t="array" ref="Q93">IFERROR(IF(P93="NO",MEDIAN(IF($F$7:$M$7="YES",IF(F93:M93&gt;0,F93:M93))),MEDIAN(IF($F$7:$M$7="YES",F93:M93))),"")</f>
        <v/>
      </c>
      <c r="R93" s="63" t="str">
        <f t="shared" ref="R93" si="107">IF(O93="","Median","Mode")</f>
        <v>Median</v>
      </c>
      <c r="S93" s="60"/>
      <c r="T93" s="60"/>
      <c r="U93" s="60"/>
      <c r="V93" s="60"/>
      <c r="W93" s="60"/>
      <c r="X93" s="60"/>
      <c r="Y93" s="60"/>
      <c r="Z93" s="60"/>
      <c r="AA93" s="60"/>
      <c r="AB93" s="60"/>
      <c r="AC93" s="60"/>
      <c r="AD93" s="60"/>
      <c r="AE93" s="60"/>
      <c r="AF93" s="60"/>
      <c r="AG93" s="60"/>
      <c r="AH93" s="60"/>
      <c r="AI93" s="60"/>
      <c r="AJ93" s="60"/>
      <c r="AK93" s="60"/>
      <c r="AL93" s="60"/>
    </row>
    <row r="94" spans="2:38" ht="15" hidden="1" customHeight="1">
      <c r="B94" s="214">
        <f t="shared" ref="B94" si="108">B92+1</f>
        <v>43</v>
      </c>
      <c r="C94" s="216"/>
      <c r="D94" s="218"/>
      <c r="E94" s="56"/>
      <c r="F94" s="57">
        <v>0</v>
      </c>
      <c r="G94" s="57">
        <v>0</v>
      </c>
      <c r="H94" s="57">
        <v>0</v>
      </c>
      <c r="I94" s="57">
        <v>0</v>
      </c>
      <c r="J94" s="57">
        <v>0</v>
      </c>
      <c r="K94" s="57">
        <v>0</v>
      </c>
      <c r="L94" s="57">
        <v>0</v>
      </c>
      <c r="M94" s="57">
        <v>0</v>
      </c>
      <c r="N94" s="58"/>
      <c r="O94" s="58"/>
      <c r="P94" s="58"/>
      <c r="Q94" s="58"/>
      <c r="R94" s="59"/>
      <c r="S94" s="60"/>
      <c r="T94" s="60"/>
      <c r="U94" s="60"/>
      <c r="V94" s="60"/>
      <c r="W94" s="60"/>
      <c r="X94" s="60"/>
      <c r="Y94" s="60"/>
      <c r="Z94" s="60"/>
      <c r="AA94" s="60"/>
      <c r="AB94" s="60"/>
      <c r="AC94" s="60"/>
      <c r="AD94" s="60"/>
      <c r="AE94" s="60"/>
      <c r="AF94" s="60"/>
      <c r="AG94" s="60"/>
      <c r="AH94" s="60"/>
      <c r="AI94" s="60"/>
      <c r="AJ94" s="60"/>
      <c r="AK94" s="60"/>
      <c r="AL94" s="60"/>
    </row>
    <row r="95" spans="2:38" ht="14.45" hidden="1" thickBot="1">
      <c r="B95" s="215"/>
      <c r="C95" s="217"/>
      <c r="D95" s="219"/>
      <c r="E95" s="61" t="s">
        <v>303</v>
      </c>
      <c r="F95" s="62">
        <f t="shared" ref="F95:M95" si="109">IF(ISBLANK(F94),"",IF(ISBLANK(F96),"",ROUND(F96-F94,10)))</f>
        <v>0</v>
      </c>
      <c r="G95" s="62">
        <f t="shared" si="109"/>
        <v>0</v>
      </c>
      <c r="H95" s="62">
        <f t="shared" si="109"/>
        <v>0</v>
      </c>
      <c r="I95" s="62">
        <f t="shared" si="109"/>
        <v>0</v>
      </c>
      <c r="J95" s="62">
        <f t="shared" si="109"/>
        <v>0</v>
      </c>
      <c r="K95" s="62">
        <f t="shared" si="109"/>
        <v>0</v>
      </c>
      <c r="L95" s="62">
        <f t="shared" si="109"/>
        <v>0</v>
      </c>
      <c r="M95" s="62">
        <f t="shared" si="109"/>
        <v>0</v>
      </c>
      <c r="N95" s="63" t="s">
        <v>304</v>
      </c>
      <c r="O95" s="63" t="str" cm="1">
        <f t="array" ref="O95">IFERROR(IF(N95="NO",MODE(IF($F$7:$M$7="YES",IF(F95:M95&gt;0,F95:M95))),MODE(IF($F$7:$M$7="YES",F95:M95))),"")</f>
        <v/>
      </c>
      <c r="P95" s="63" t="s">
        <v>304</v>
      </c>
      <c r="Q95" s="63" t="str" cm="1">
        <f t="array" ref="Q95">IFERROR(IF(P95="NO",MEDIAN(IF($F$7:$M$7="YES",IF(F95:M95&gt;0,F95:M95))),MEDIAN(IF($F$7:$M$7="YES",F95:M95))),"")</f>
        <v/>
      </c>
      <c r="R95" s="63" t="str">
        <f t="shared" ref="R95" si="110">IF(O95="","Median","Mode")</f>
        <v>Median</v>
      </c>
      <c r="S95" s="60"/>
      <c r="T95" s="60"/>
      <c r="U95" s="60"/>
      <c r="V95" s="60"/>
      <c r="W95" s="60"/>
      <c r="X95" s="60"/>
      <c r="Y95" s="60"/>
      <c r="Z95" s="60"/>
      <c r="AA95" s="60"/>
      <c r="AB95" s="60"/>
      <c r="AC95" s="60"/>
      <c r="AD95" s="60"/>
      <c r="AE95" s="60"/>
      <c r="AF95" s="60"/>
      <c r="AG95" s="60"/>
      <c r="AH95" s="60"/>
      <c r="AI95" s="60"/>
      <c r="AJ95" s="60"/>
      <c r="AK95" s="60"/>
      <c r="AL95" s="60"/>
    </row>
    <row r="96" spans="2:38" ht="15" hidden="1" customHeight="1">
      <c r="B96" s="214">
        <f t="shared" ref="B96" si="111">B94+1</f>
        <v>44</v>
      </c>
      <c r="C96" s="216"/>
      <c r="D96" s="218"/>
      <c r="E96" s="56"/>
      <c r="F96" s="57">
        <v>0</v>
      </c>
      <c r="G96" s="57">
        <v>0</v>
      </c>
      <c r="H96" s="57">
        <v>0</v>
      </c>
      <c r="I96" s="57">
        <v>0</v>
      </c>
      <c r="J96" s="57">
        <v>0</v>
      </c>
      <c r="K96" s="57">
        <v>0</v>
      </c>
      <c r="L96" s="57">
        <v>0</v>
      </c>
      <c r="M96" s="57">
        <v>0</v>
      </c>
      <c r="N96" s="58"/>
      <c r="O96" s="58"/>
      <c r="P96" s="58"/>
      <c r="Q96" s="58"/>
      <c r="R96" s="59"/>
      <c r="S96" s="60"/>
      <c r="T96" s="60"/>
      <c r="U96" s="60"/>
      <c r="V96" s="60"/>
      <c r="W96" s="60"/>
      <c r="X96" s="60"/>
      <c r="Y96" s="60"/>
      <c r="Z96" s="60"/>
      <c r="AA96" s="60"/>
      <c r="AB96" s="60"/>
      <c r="AC96" s="60"/>
      <c r="AD96" s="60"/>
      <c r="AE96" s="60"/>
      <c r="AF96" s="60"/>
      <c r="AG96" s="60"/>
      <c r="AH96" s="60"/>
      <c r="AI96" s="60"/>
      <c r="AJ96" s="60"/>
      <c r="AK96" s="60"/>
      <c r="AL96" s="60"/>
    </row>
    <row r="97" spans="2:38" ht="14.45" hidden="1" thickBot="1">
      <c r="B97" s="215"/>
      <c r="C97" s="217"/>
      <c r="D97" s="219"/>
      <c r="E97" s="61" t="s">
        <v>303</v>
      </c>
      <c r="F97" s="62">
        <f t="shared" ref="F97:M97" si="112">IF(ISBLANK(F96),"",IF(ISBLANK(F98),"",ROUND(F98-F96,10)))</f>
        <v>0</v>
      </c>
      <c r="G97" s="62">
        <f t="shared" si="112"/>
        <v>0</v>
      </c>
      <c r="H97" s="62">
        <f t="shared" si="112"/>
        <v>0</v>
      </c>
      <c r="I97" s="62">
        <f t="shared" si="112"/>
        <v>0</v>
      </c>
      <c r="J97" s="62">
        <f t="shared" si="112"/>
        <v>0</v>
      </c>
      <c r="K97" s="62">
        <f t="shared" si="112"/>
        <v>0</v>
      </c>
      <c r="L97" s="62">
        <f t="shared" si="112"/>
        <v>0</v>
      </c>
      <c r="M97" s="62">
        <f t="shared" si="112"/>
        <v>0</v>
      </c>
      <c r="N97" s="63" t="s">
        <v>304</v>
      </c>
      <c r="O97" s="63" t="str" cm="1">
        <f t="array" ref="O97">IFERROR(IF(N97="NO",MODE(IF($F$7:$M$7="YES",IF(F97:M97&gt;0,F97:M97))),MODE(IF($F$7:$M$7="YES",F97:M97))),"")</f>
        <v/>
      </c>
      <c r="P97" s="63" t="s">
        <v>304</v>
      </c>
      <c r="Q97" s="63" t="str" cm="1">
        <f t="array" ref="Q97">IFERROR(IF(P97="NO",MEDIAN(IF($F$7:$M$7="YES",IF(F97:M97&gt;0,F97:M97))),MEDIAN(IF($F$7:$M$7="YES",F97:M97))),"")</f>
        <v/>
      </c>
      <c r="R97" s="63" t="str">
        <f t="shared" ref="R97" si="113">IF(O97="","Median","Mode")</f>
        <v>Median</v>
      </c>
      <c r="S97" s="60"/>
      <c r="T97" s="60"/>
      <c r="U97" s="60"/>
      <c r="V97" s="60"/>
      <c r="W97" s="60"/>
      <c r="X97" s="60"/>
      <c r="Y97" s="60"/>
      <c r="Z97" s="60"/>
      <c r="AA97" s="60"/>
      <c r="AB97" s="60"/>
      <c r="AC97" s="60"/>
      <c r="AD97" s="60"/>
      <c r="AE97" s="60"/>
      <c r="AF97" s="60"/>
      <c r="AG97" s="60"/>
      <c r="AH97" s="60"/>
      <c r="AI97" s="60"/>
      <c r="AJ97" s="60"/>
      <c r="AK97" s="60"/>
      <c r="AL97" s="60"/>
    </row>
    <row r="98" spans="2:38" ht="15" hidden="1" customHeight="1">
      <c r="B98" s="214">
        <f t="shared" ref="B98" si="114">B96+1</f>
        <v>45</v>
      </c>
      <c r="C98" s="216"/>
      <c r="D98" s="218"/>
      <c r="E98" s="56"/>
      <c r="F98" s="57">
        <v>0</v>
      </c>
      <c r="G98" s="57">
        <v>0</v>
      </c>
      <c r="H98" s="57">
        <v>0</v>
      </c>
      <c r="I98" s="57">
        <v>0</v>
      </c>
      <c r="J98" s="57">
        <v>0</v>
      </c>
      <c r="K98" s="57">
        <v>0</v>
      </c>
      <c r="L98" s="57">
        <v>0</v>
      </c>
      <c r="M98" s="57">
        <v>0</v>
      </c>
      <c r="N98" s="58"/>
      <c r="O98" s="58"/>
      <c r="P98" s="58"/>
      <c r="Q98" s="58"/>
      <c r="R98" s="59"/>
      <c r="S98" s="60"/>
      <c r="T98" s="60"/>
      <c r="U98" s="60"/>
      <c r="V98" s="60"/>
      <c r="W98" s="60"/>
      <c r="X98" s="60"/>
      <c r="Y98" s="60"/>
      <c r="Z98" s="60"/>
      <c r="AA98" s="60"/>
      <c r="AB98" s="60"/>
      <c r="AC98" s="60"/>
      <c r="AD98" s="60"/>
      <c r="AE98" s="60"/>
      <c r="AF98" s="60"/>
      <c r="AG98" s="60"/>
      <c r="AH98" s="60"/>
      <c r="AI98" s="60"/>
      <c r="AJ98" s="60"/>
      <c r="AK98" s="60"/>
      <c r="AL98" s="60"/>
    </row>
    <row r="99" spans="2:38" ht="14.45" hidden="1" thickBot="1">
      <c r="B99" s="215"/>
      <c r="C99" s="217"/>
      <c r="D99" s="219"/>
      <c r="E99" s="61" t="s">
        <v>303</v>
      </c>
      <c r="F99" s="62" t="str">
        <f t="shared" ref="F99:M99" si="115">IF(ISBLANK(F98),"",IF(ISBLANK(F100),"",ROUND(F100-F98,10)))</f>
        <v/>
      </c>
      <c r="G99" s="62" t="str">
        <f t="shared" si="115"/>
        <v/>
      </c>
      <c r="H99" s="62" t="str">
        <f t="shared" si="115"/>
        <v/>
      </c>
      <c r="I99" s="62" t="str">
        <f t="shared" si="115"/>
        <v/>
      </c>
      <c r="J99" s="62" t="str">
        <f t="shared" si="115"/>
        <v/>
      </c>
      <c r="K99" s="62" t="str">
        <f t="shared" si="115"/>
        <v/>
      </c>
      <c r="L99" s="62" t="str">
        <f t="shared" si="115"/>
        <v/>
      </c>
      <c r="M99" s="62" t="str">
        <f t="shared" si="115"/>
        <v/>
      </c>
      <c r="N99" s="63" t="s">
        <v>304</v>
      </c>
      <c r="O99" s="63" t="str" cm="1">
        <f t="array" ref="O99">IFERROR(IF(N99="NO",MODE(IF($F$7:$M$7="YES",IF(F99:M99&gt;0,F99:M99))),MODE(IF($F$7:$M$7="YES",F99:M99))),"")</f>
        <v/>
      </c>
      <c r="P99" s="63" t="s">
        <v>304</v>
      </c>
      <c r="Q99" s="63" t="str" cm="1">
        <f t="array" ref="Q99">IFERROR(IF(P99="NO",MEDIAN(IF($F$7:$M$7="YES",IF(F99:M99&gt;0,F99:M99))),MEDIAN(IF($F$7:$M$7="YES",F99:M99))),"")</f>
        <v/>
      </c>
      <c r="R99" s="63" t="str">
        <f t="shared" ref="R99" si="116">IF(O99="","Median","Mode")</f>
        <v>Median</v>
      </c>
      <c r="S99" s="60"/>
      <c r="T99" s="60"/>
      <c r="U99" s="60"/>
      <c r="V99" s="60"/>
      <c r="W99" s="60"/>
      <c r="X99" s="60"/>
      <c r="Y99" s="60"/>
      <c r="Z99" s="60"/>
      <c r="AA99" s="60"/>
      <c r="AB99" s="60"/>
      <c r="AC99" s="60"/>
      <c r="AD99" s="60"/>
      <c r="AE99" s="60"/>
      <c r="AF99" s="60"/>
      <c r="AG99" s="60"/>
      <c r="AH99" s="60"/>
      <c r="AI99" s="60"/>
      <c r="AJ99" s="60"/>
      <c r="AK99" s="60"/>
      <c r="AL99" s="60"/>
    </row>
    <row r="100" spans="2:38" ht="15" hidden="1" customHeight="1">
      <c r="B100" s="214"/>
      <c r="C100" s="220"/>
      <c r="D100" s="218"/>
      <c r="E100" s="56"/>
      <c r="F100" s="57"/>
      <c r="G100" s="57"/>
      <c r="H100" s="57"/>
      <c r="I100" s="57"/>
      <c r="J100" s="57"/>
      <c r="K100" s="57"/>
      <c r="L100" s="57"/>
      <c r="M100" s="57"/>
      <c r="N100" s="58"/>
      <c r="O100" s="58"/>
      <c r="P100" s="58"/>
      <c r="Q100" s="58"/>
      <c r="R100" s="59"/>
      <c r="AF100" s="36"/>
      <c r="AG100" s="36"/>
    </row>
    <row r="101" spans="2:38" customFormat="1">
      <c r="B101" s="215"/>
      <c r="C101" s="221"/>
      <c r="D101" s="219"/>
      <c r="E101" s="71"/>
      <c r="F101" s="72" t="str">
        <f>IF(ISBLANK(F100),"",IF(ISBLANK(F102),"",ROUND(F102-F100,10)))</f>
        <v/>
      </c>
      <c r="G101" s="72" t="str">
        <f t="shared" ref="G101:M101" si="117">IF(ISBLANK(G100),"",IF(ISBLANK(G102),"",ROUND(G102-G100,10)))</f>
        <v/>
      </c>
      <c r="H101" s="72" t="str">
        <f t="shared" si="117"/>
        <v/>
      </c>
      <c r="I101" s="72" t="str">
        <f t="shared" si="117"/>
        <v/>
      </c>
      <c r="J101" s="72" t="str">
        <f t="shared" si="117"/>
        <v/>
      </c>
      <c r="K101" s="72" t="str">
        <f t="shared" si="117"/>
        <v/>
      </c>
      <c r="L101" s="72" t="str">
        <f t="shared" si="117"/>
        <v/>
      </c>
      <c r="M101" s="72" t="str">
        <f t="shared" si="117"/>
        <v/>
      </c>
      <c r="N101" s="63"/>
      <c r="O101" s="63"/>
      <c r="P101" s="73"/>
    </row>
    <row r="102" spans="2:38">
      <c r="G102" s="39"/>
      <c r="H102" s="39"/>
      <c r="I102" s="39"/>
      <c r="L102" s="39"/>
      <c r="M102" s="39"/>
      <c r="N102" s="38"/>
      <c r="O102" s="38"/>
      <c r="P102" s="38"/>
      <c r="AF102" s="36"/>
      <c r="AG102" s="36"/>
    </row>
    <row r="103" spans="2:38">
      <c r="C103" s="64" t="s">
        <v>314</v>
      </c>
      <c r="D103" s="65"/>
      <c r="E103"/>
      <c r="F103" s="63">
        <f t="shared" ref="F103:M103" si="118">F104+F105</f>
        <v>3.1249999899999999E-2</v>
      </c>
      <c r="G103" s="63">
        <f t="shared" si="118"/>
        <v>3.0555555599999999E-2</v>
      </c>
      <c r="H103" s="63">
        <f t="shared" si="118"/>
        <v>4.16666667E-2</v>
      </c>
      <c r="I103" s="63">
        <f t="shared" si="118"/>
        <v>4.4444444299999997E-2</v>
      </c>
      <c r="J103" s="63">
        <f t="shared" si="118"/>
        <v>5.6250000000000001E-2</v>
      </c>
      <c r="K103" s="63">
        <f t="shared" si="118"/>
        <v>8.4027777799999995E-2</v>
      </c>
      <c r="L103" s="63">
        <f t="shared" si="118"/>
        <v>7.9861111099999993E-2</v>
      </c>
      <c r="M103" s="63">
        <f t="shared" si="118"/>
        <v>9.1666666699999996E-2</v>
      </c>
      <c r="N103" s="38"/>
      <c r="O103" s="38"/>
      <c r="P103" s="38"/>
      <c r="Q103" s="63">
        <f>Q104+Q105</f>
        <v>4.9305555500000001E-2</v>
      </c>
      <c r="AF103" s="36"/>
      <c r="AG103" s="36"/>
    </row>
    <row r="104" spans="2:38">
      <c r="C104" s="64" t="s">
        <v>315</v>
      </c>
      <c r="D104" s="65" t="s">
        <v>307</v>
      </c>
      <c r="E104"/>
      <c r="F104" s="66">
        <f t="shared" ref="F104:M104" si="119">SUMIF($E$10:$E$101,"W",F10:F101)</f>
        <v>7.6388888000000002E-3</v>
      </c>
      <c r="G104" s="66">
        <f t="shared" si="119"/>
        <v>6.9444445000000007E-3</v>
      </c>
      <c r="H104" s="66">
        <f t="shared" si="119"/>
        <v>1.73611111E-2</v>
      </c>
      <c r="I104" s="66">
        <f t="shared" si="119"/>
        <v>1.7361110999999999E-2</v>
      </c>
      <c r="J104" s="66">
        <f t="shared" si="119"/>
        <v>2.2222222200000002E-2</v>
      </c>
      <c r="K104" s="66">
        <f t="shared" si="119"/>
        <v>5.2777777799999995E-2</v>
      </c>
      <c r="L104" s="66">
        <f t="shared" si="119"/>
        <v>4.51388889E-2</v>
      </c>
      <c r="M104" s="66">
        <f t="shared" si="119"/>
        <v>4.4444444499999999E-2</v>
      </c>
      <c r="N104" s="38"/>
      <c r="O104" s="38"/>
      <c r="P104" s="38"/>
      <c r="Q104" s="63">
        <f>SUMIFS(Q10:Q100,E10:E100,"W",R10:R100,"median")+SUMIFS(O10:O100,E10:E100,"W",R10:R100,"Mode")</f>
        <v>1.8055555500000001E-2</v>
      </c>
      <c r="AF104" s="36"/>
      <c r="AG104" s="36"/>
    </row>
    <row r="105" spans="2:38">
      <c r="C105" s="67" t="s">
        <v>316</v>
      </c>
      <c r="D105" s="68" t="s">
        <v>303</v>
      </c>
      <c r="E105"/>
      <c r="F105" s="66">
        <f t="shared" ref="F105:M105" si="120">SUMIF($E$10:$E$101,"P",F10:F101)</f>
        <v>2.3611111099999998E-2</v>
      </c>
      <c r="G105" s="66">
        <f t="shared" si="120"/>
        <v>2.3611111099999998E-2</v>
      </c>
      <c r="H105" s="66">
        <f t="shared" si="120"/>
        <v>2.4305555600000001E-2</v>
      </c>
      <c r="I105" s="66">
        <f t="shared" si="120"/>
        <v>2.7083333299999998E-2</v>
      </c>
      <c r="J105" s="66">
        <f t="shared" si="120"/>
        <v>3.4027777799999999E-2</v>
      </c>
      <c r="K105" s="66">
        <f t="shared" si="120"/>
        <v>3.125E-2</v>
      </c>
      <c r="L105" s="66">
        <f t="shared" si="120"/>
        <v>3.47222222E-2</v>
      </c>
      <c r="M105" s="66">
        <f t="shared" si="120"/>
        <v>4.7222222199999997E-2</v>
      </c>
      <c r="N105" s="38"/>
      <c r="O105" s="38"/>
      <c r="P105" s="38"/>
      <c r="Q105" s="66">
        <f>SUMIFS(Q10:Q100,E10:E100,"P",R10:R100,"median")+SUMIFS(O10:O100,E10:E100,"P",R10:R100,"Mode")</f>
        <v>3.125E-2</v>
      </c>
      <c r="AH105" s="38"/>
    </row>
    <row r="106" spans="2:38">
      <c r="G106"/>
      <c r="K106"/>
    </row>
    <row r="107" spans="2:38" s="38" customFormat="1">
      <c r="B107" s="36"/>
      <c r="C107" s="113" t="s">
        <v>317</v>
      </c>
      <c r="D107" s="114">
        <f>Q103</f>
        <v>4.9305555500000001E-2</v>
      </c>
      <c r="K107"/>
      <c r="N107" s="39"/>
      <c r="O107" s="39"/>
      <c r="P107" s="39"/>
    </row>
    <row r="108" spans="2:38" s="38" customFormat="1">
      <c r="B108" s="36"/>
      <c r="C108" s="113" t="s">
        <v>318</v>
      </c>
      <c r="D108" s="114">
        <f>Q105</f>
        <v>3.125E-2</v>
      </c>
      <c r="N108" s="39"/>
      <c r="O108" s="39"/>
      <c r="P108" s="39"/>
    </row>
    <row r="109" spans="2:38" s="38" customFormat="1">
      <c r="B109" s="36"/>
      <c r="C109" s="113" t="s">
        <v>319</v>
      </c>
      <c r="D109" s="114">
        <v>0</v>
      </c>
      <c r="N109" s="39"/>
      <c r="O109" s="39"/>
      <c r="P109" s="39"/>
    </row>
    <row r="110" spans="2:38" s="38" customFormat="1">
      <c r="B110" s="36"/>
      <c r="C110" s="113" t="s">
        <v>320</v>
      </c>
      <c r="D110" s="114">
        <f>Q105</f>
        <v>3.125E-2</v>
      </c>
      <c r="F110" s="69"/>
      <c r="H110" s="36"/>
      <c r="N110" s="39"/>
      <c r="O110" s="39"/>
      <c r="P110" s="39"/>
    </row>
    <row r="111" spans="2:38" s="38" customFormat="1">
      <c r="B111" s="36"/>
      <c r="C111" s="113" t="s">
        <v>321</v>
      </c>
      <c r="D111" s="114">
        <f>Q104</f>
        <v>1.8055555500000001E-2</v>
      </c>
      <c r="N111" s="39"/>
      <c r="O111" s="39"/>
      <c r="P111" s="39"/>
    </row>
    <row r="112" spans="2:38" s="38" customFormat="1">
      <c r="B112" s="36"/>
      <c r="C112" s="113" t="s">
        <v>322</v>
      </c>
      <c r="D112" s="115">
        <f>D110/D107</f>
        <v>0.63380281761555246</v>
      </c>
      <c r="N112" s="39"/>
      <c r="O112" s="39"/>
      <c r="P112" s="39"/>
    </row>
    <row r="113" spans="2:16" s="38" customFormat="1">
      <c r="B113" s="36"/>
      <c r="C113" s="36"/>
      <c r="D113" s="44"/>
      <c r="N113" s="39"/>
      <c r="O113" s="39"/>
      <c r="P113" s="39"/>
    </row>
    <row r="114" spans="2:16" s="38" customFormat="1">
      <c r="B114" s="36"/>
      <c r="C114" s="36"/>
      <c r="D114" s="44"/>
      <c r="N114" s="39"/>
      <c r="O114" s="39"/>
      <c r="P114" s="39"/>
    </row>
    <row r="115" spans="2:16" s="38" customFormat="1">
      <c r="B115" s="36"/>
      <c r="C115" s="36"/>
      <c r="D115" s="44"/>
      <c r="N115" s="39"/>
      <c r="O115" s="39"/>
      <c r="P115" s="39"/>
    </row>
    <row r="116" spans="2:16" s="38" customFormat="1">
      <c r="B116" s="36"/>
      <c r="C116" s="36"/>
      <c r="D116" s="44"/>
      <c r="N116" s="39"/>
      <c r="O116" s="39"/>
      <c r="P116" s="39"/>
    </row>
    <row r="117" spans="2:16" s="38" customFormat="1">
      <c r="B117" s="36"/>
      <c r="C117" s="36"/>
      <c r="D117" s="44"/>
      <c r="N117" s="39"/>
      <c r="O117" s="39"/>
      <c r="P117" s="39"/>
    </row>
    <row r="118" spans="2:16" s="38" customFormat="1">
      <c r="B118" s="36"/>
      <c r="C118" s="36"/>
      <c r="D118" s="44"/>
      <c r="N118" s="39"/>
      <c r="O118" s="39"/>
      <c r="P118" s="39"/>
    </row>
  </sheetData>
  <mergeCells count="152">
    <mergeCell ref="B1:AG1"/>
    <mergeCell ref="B2:C2"/>
    <mergeCell ref="C3:D3"/>
    <mergeCell ref="E3:F3"/>
    <mergeCell ref="H3:I3"/>
    <mergeCell ref="H4:I4"/>
    <mergeCell ref="H5:I5"/>
    <mergeCell ref="L4:M4"/>
    <mergeCell ref="L5:M5"/>
    <mergeCell ref="B10:B11"/>
    <mergeCell ref="C10:C11"/>
    <mergeCell ref="D10:D11"/>
    <mergeCell ref="B12:B13"/>
    <mergeCell ref="C12:C13"/>
    <mergeCell ref="D12:D13"/>
    <mergeCell ref="C5:D5"/>
    <mergeCell ref="E5:F5"/>
    <mergeCell ref="C4:D4"/>
    <mergeCell ref="E4:F4"/>
    <mergeCell ref="D8:M8"/>
    <mergeCell ref="B18:B19"/>
    <mergeCell ref="C18:C19"/>
    <mergeCell ref="D18:D19"/>
    <mergeCell ref="B20:B21"/>
    <mergeCell ref="C20:C21"/>
    <mergeCell ref="D20:D21"/>
    <mergeCell ref="B14:B15"/>
    <mergeCell ref="C14:C15"/>
    <mergeCell ref="D14:D15"/>
    <mergeCell ref="B16:B17"/>
    <mergeCell ref="C16:C17"/>
    <mergeCell ref="D16:D17"/>
    <mergeCell ref="B26:B27"/>
    <mergeCell ref="C26:C27"/>
    <mergeCell ref="D26:D27"/>
    <mergeCell ref="B28:B29"/>
    <mergeCell ref="C28:C29"/>
    <mergeCell ref="D28:D29"/>
    <mergeCell ref="B22:B23"/>
    <mergeCell ref="C22:C23"/>
    <mergeCell ref="D22:D23"/>
    <mergeCell ref="B24:B25"/>
    <mergeCell ref="C24:C25"/>
    <mergeCell ref="D24:D25"/>
    <mergeCell ref="B34:B35"/>
    <mergeCell ref="C34:C35"/>
    <mergeCell ref="D34:D35"/>
    <mergeCell ref="B36:B37"/>
    <mergeCell ref="C36:C37"/>
    <mergeCell ref="D36:D37"/>
    <mergeCell ref="B30:B31"/>
    <mergeCell ref="C30:C31"/>
    <mergeCell ref="D30:D31"/>
    <mergeCell ref="B32:B33"/>
    <mergeCell ref="C32:C33"/>
    <mergeCell ref="D32:D33"/>
    <mergeCell ref="B42:B43"/>
    <mergeCell ref="C42:C43"/>
    <mergeCell ref="D42:D43"/>
    <mergeCell ref="B44:B45"/>
    <mergeCell ref="C44:C45"/>
    <mergeCell ref="D44:D45"/>
    <mergeCell ref="B38:B39"/>
    <mergeCell ref="C38:C39"/>
    <mergeCell ref="D38:D39"/>
    <mergeCell ref="B40:B41"/>
    <mergeCell ref="C40:C41"/>
    <mergeCell ref="D40:D41"/>
    <mergeCell ref="B50:B51"/>
    <mergeCell ref="C50:C51"/>
    <mergeCell ref="D50:D51"/>
    <mergeCell ref="B52:B53"/>
    <mergeCell ref="C52:C53"/>
    <mergeCell ref="D52:D53"/>
    <mergeCell ref="B46:B47"/>
    <mergeCell ref="C46:C47"/>
    <mergeCell ref="D46:D47"/>
    <mergeCell ref="B48:B49"/>
    <mergeCell ref="C48:C49"/>
    <mergeCell ref="D48:D49"/>
    <mergeCell ref="B58:B59"/>
    <mergeCell ref="C58:C59"/>
    <mergeCell ref="D58:D59"/>
    <mergeCell ref="B60:B61"/>
    <mergeCell ref="C60:C61"/>
    <mergeCell ref="D60:D61"/>
    <mergeCell ref="B54:B55"/>
    <mergeCell ref="C54:C55"/>
    <mergeCell ref="D54:D55"/>
    <mergeCell ref="B56:B57"/>
    <mergeCell ref="C56:C57"/>
    <mergeCell ref="D56:D57"/>
    <mergeCell ref="B66:B67"/>
    <mergeCell ref="C66:C67"/>
    <mergeCell ref="D66:D67"/>
    <mergeCell ref="B68:B69"/>
    <mergeCell ref="C68:C69"/>
    <mergeCell ref="D68:D69"/>
    <mergeCell ref="B62:B63"/>
    <mergeCell ref="C62:C63"/>
    <mergeCell ref="D62:D63"/>
    <mergeCell ref="B64:B65"/>
    <mergeCell ref="C64:C65"/>
    <mergeCell ref="D64:D65"/>
    <mergeCell ref="B74:B75"/>
    <mergeCell ref="C74:C75"/>
    <mergeCell ref="D74:D75"/>
    <mergeCell ref="B76:B77"/>
    <mergeCell ref="C76:C77"/>
    <mergeCell ref="D76:D77"/>
    <mergeCell ref="B70:B71"/>
    <mergeCell ref="C70:C71"/>
    <mergeCell ref="D70:D71"/>
    <mergeCell ref="B72:B73"/>
    <mergeCell ref="C72:C73"/>
    <mergeCell ref="D72:D73"/>
    <mergeCell ref="B82:B83"/>
    <mergeCell ref="C82:C83"/>
    <mergeCell ref="D82:D83"/>
    <mergeCell ref="B84:B85"/>
    <mergeCell ref="C84:C85"/>
    <mergeCell ref="D84:D85"/>
    <mergeCell ref="B78:B79"/>
    <mergeCell ref="C78:C79"/>
    <mergeCell ref="D78:D79"/>
    <mergeCell ref="B80:B81"/>
    <mergeCell ref="C80:C81"/>
    <mergeCell ref="D80:D81"/>
    <mergeCell ref="B98:B99"/>
    <mergeCell ref="C98:C99"/>
    <mergeCell ref="D98:D99"/>
    <mergeCell ref="B100:B101"/>
    <mergeCell ref="C100:C101"/>
    <mergeCell ref="D100:D101"/>
    <mergeCell ref="B94:B95"/>
    <mergeCell ref="C94:C95"/>
    <mergeCell ref="D94:D95"/>
    <mergeCell ref="B96:B97"/>
    <mergeCell ref="C96:C97"/>
    <mergeCell ref="D96:D97"/>
    <mergeCell ref="B90:B91"/>
    <mergeCell ref="C90:C91"/>
    <mergeCell ref="D90:D91"/>
    <mergeCell ref="B92:B93"/>
    <mergeCell ref="C92:C93"/>
    <mergeCell ref="D92:D93"/>
    <mergeCell ref="B86:B87"/>
    <mergeCell ref="C86:C87"/>
    <mergeCell ref="D86:D87"/>
    <mergeCell ref="B88:B89"/>
    <mergeCell ref="C88:C89"/>
    <mergeCell ref="D88:D89"/>
  </mergeCells>
  <conditionalFormatting sqref="F10:M101">
    <cfRule type="expression" dxfId="277" priority="1" stopIfTrue="1">
      <formula>$E10="P"</formula>
    </cfRule>
    <cfRule type="expression" dxfId="276" priority="2" stopIfTrue="1">
      <formula>$E10="W"</formula>
    </cfRule>
  </conditionalFormatting>
  <conditionalFormatting sqref="F103:M105 Q103:Q105">
    <cfRule type="expression" dxfId="275" priority="30" stopIfTrue="1">
      <formula>$D103="W"</formula>
    </cfRule>
  </conditionalFormatting>
  <conditionalFormatting sqref="N101:P101">
    <cfRule type="expression" dxfId="274" priority="25" stopIfTrue="1">
      <formula>$E101="P"</formula>
    </cfRule>
    <cfRule type="expression" dxfId="273" priority="26" stopIfTrue="1">
      <formula>$E101="W"</formula>
    </cfRule>
  </conditionalFormatting>
  <conditionalFormatting sqref="N11:R11 N13:R13 N15:R15">
    <cfRule type="expression" dxfId="272" priority="31" stopIfTrue="1">
      <formula>$E11="P"</formula>
    </cfRule>
    <cfRule type="expression" dxfId="271" priority="32" stopIfTrue="1">
      <formula>$E11="W"</formula>
    </cfRule>
  </conditionalFormatting>
  <conditionalFormatting sqref="N17:R17">
    <cfRule type="expression" dxfId="270" priority="23" stopIfTrue="1">
      <formula>$E17="P"</formula>
    </cfRule>
    <cfRule type="expression" dxfId="269" priority="24" stopIfTrue="1">
      <formula>$E17="W"</formula>
    </cfRule>
  </conditionalFormatting>
  <conditionalFormatting sqref="N19:R19">
    <cfRule type="expression" dxfId="268" priority="21" stopIfTrue="1">
      <formula>$E19="P"</formula>
    </cfRule>
    <cfRule type="expression" dxfId="267" priority="22" stopIfTrue="1">
      <formula>$E19="W"</formula>
    </cfRule>
  </conditionalFormatting>
  <conditionalFormatting sqref="N21:R21">
    <cfRule type="expression" dxfId="266" priority="19" stopIfTrue="1">
      <formula>$E21="P"</formula>
    </cfRule>
    <cfRule type="expression" dxfId="265" priority="20" stopIfTrue="1">
      <formula>$E21="W"</formula>
    </cfRule>
  </conditionalFormatting>
  <conditionalFormatting sqref="N23:R23">
    <cfRule type="expression" dxfId="264" priority="17" stopIfTrue="1">
      <formula>$E23="P"</formula>
    </cfRule>
    <cfRule type="expression" dxfId="263" priority="18" stopIfTrue="1">
      <formula>$E23="W"</formula>
    </cfRule>
  </conditionalFormatting>
  <conditionalFormatting sqref="N25:R25">
    <cfRule type="expression" dxfId="262" priority="15" stopIfTrue="1">
      <formula>$E25="P"</formula>
    </cfRule>
    <cfRule type="expression" dxfId="261" priority="16" stopIfTrue="1">
      <formula>$E25="W"</formula>
    </cfRule>
  </conditionalFormatting>
  <conditionalFormatting sqref="N27:R27">
    <cfRule type="expression" dxfId="260" priority="13" stopIfTrue="1">
      <formula>$E27="P"</formula>
    </cfRule>
    <cfRule type="expression" dxfId="259" priority="14" stopIfTrue="1">
      <formula>$E27="W"</formula>
    </cfRule>
  </conditionalFormatting>
  <conditionalFormatting sqref="N29:R29">
    <cfRule type="expression" dxfId="258" priority="11" stopIfTrue="1">
      <formula>$E29="P"</formula>
    </cfRule>
    <cfRule type="expression" dxfId="257" priority="12" stopIfTrue="1">
      <formula>$E29="W"</formula>
    </cfRule>
  </conditionalFormatting>
  <conditionalFormatting sqref="N31:R31">
    <cfRule type="expression" dxfId="256" priority="9" stopIfTrue="1">
      <formula>$E31="P"</formula>
    </cfRule>
    <cfRule type="expression" dxfId="255" priority="10" stopIfTrue="1">
      <formula>$E31="W"</formula>
    </cfRule>
  </conditionalFormatting>
  <conditionalFormatting sqref="N33:R33">
    <cfRule type="expression" dxfId="254" priority="7" stopIfTrue="1">
      <formula>$E33="P"</formula>
    </cfRule>
    <cfRule type="expression" dxfId="253" priority="8" stopIfTrue="1">
      <formula>$E33="W"</formula>
    </cfRule>
  </conditionalFormatting>
  <conditionalFormatting sqref="N35:R35">
    <cfRule type="expression" dxfId="252" priority="5" stopIfTrue="1">
      <formula>$E35="P"</formula>
    </cfRule>
    <cfRule type="expression" dxfId="251" priority="6" stopIfTrue="1">
      <formula>$E35="W"</formula>
    </cfRule>
  </conditionalFormatting>
  <conditionalFormatting sqref="N37:R37 N39:R39 N41:R41 N43:R43 N45:R45 N47:R47 N49:R49 N51:R51 N53:R53 N55:R55 N57:R57 N59:R59 N61:R61 N63:R63 N65:R65 N67:R67 N69:R69 N71:R71 N73:R73 N75:R75 N77:R77 N79:R79 N81:R81 N83:R83 N85:R85 N87:R87 N89:R89 N91:R91 N93:R93 N95:R95 N97:R97 N99:R99">
    <cfRule type="expression" dxfId="250" priority="3" stopIfTrue="1">
      <formula>$E37="P"</formula>
    </cfRule>
    <cfRule type="expression" dxfId="249" priority="4" stopIfTrue="1">
      <formula>$E37="W"</formula>
    </cfRule>
  </conditionalFormatting>
  <conditionalFormatting sqref="Q103">
    <cfRule type="expression" dxfId="248" priority="27" stopIfTrue="1">
      <formula>$D103="P"</formula>
    </cfRule>
    <cfRule type="expression" dxfId="247" priority="28" stopIfTrue="1">
      <formula>$D103="W"</formula>
    </cfRule>
  </conditionalFormatting>
  <conditionalFormatting sqref="Q103:Q105 F103:M105">
    <cfRule type="expression" dxfId="246" priority="29" stopIfTrue="1">
      <formula>$D103="P"</formula>
    </cfRule>
  </conditionalFormatting>
  <dataValidations count="3">
    <dataValidation type="list" allowBlank="1" showInputMessage="1" showErrorMessage="1" sqref="E99 E11 E13 E15 E17 E19 E23 E25 E27 E29 E31 E33 E35 E37 E39 E41 E43 E45 E47 E49 E51 E53 E55 E57 E59 E61 E63 E65 E67 E69 E71 E73 E75 E77 E79 E81 E83 E85 E87 E89 E91 E93 E95 E97 E21" xr:uid="{AF14218F-8866-4A97-A178-B386816ADCA0}">
      <formula1>"P,W"</formula1>
    </dataValidation>
    <dataValidation type="list" allowBlank="1" showInputMessage="1" showErrorMessage="1" sqref="R27:R29 R33:R35 R31 R37 R11:R15 R17:R19 R21:R23 R25 R39 R41 R43 R45 R47 R49 R51 R53 R55 R57 R59 R61 R63 R65 R67 R69 R71 R73 R75 R77 R79 R81 R83 R85 R87 R89 R91 R93 R95 R97 R99" xr:uid="{F675C7FC-B667-4984-B8A9-B14B53CF1558}">
      <formula1>"Mode,Median"</formula1>
    </dataValidation>
    <dataValidation type="list" allowBlank="1" showInputMessage="1" showErrorMessage="1" sqref="N11 N13 N15 N17 N19 N21 N23 N25 N27 N29 N31 N33 N35 P11 N37 N39 N41 N43 N45 N47 N49 N51 N53 N55 N57 N59 N61 N63 N65 N67 N69 N71 N73 N75 N77 N79 N81 N83 N85 N87 N89 N91 N93 N95 N97 N99 P13 P15 P17 P19 P21 P23 P25 P27 P29 P31 P33 P35 P37 P39 P41 P43 P45 P47 P49 P51 P53 P55 P57 P59 P61 P63 P65 P67 P69 P71 P73 P75 P77 P79 P81 P83 P85 P87 P89 P91 P93 P95 P97 P99 F7:M7" xr:uid="{8849E351-40D9-441F-B83D-25A49912C4D2}">
      <formula1>"YES,NO"</formula1>
    </dataValidation>
  </dataValidations>
  <pageMargins left="0.7" right="0.7"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Button 1">
              <controlPr defaultSize="0" print="0" autoFill="0" autoPict="0">
                <anchor moveWithCells="1" sizeWithCells="1">
                  <from>
                    <xdr:col>4</xdr:col>
                    <xdr:colOff>1231900</xdr:colOff>
                    <xdr:row>0</xdr:row>
                    <xdr:rowOff>31750</xdr:rowOff>
                  </from>
                  <to>
                    <xdr:col>6</xdr:col>
                    <xdr:colOff>0</xdr:colOff>
                    <xdr:row>1</xdr:row>
                    <xdr:rowOff>88900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F6A6-25A5-49D6-81E5-8F30F540056D}">
  <sheetPr>
    <tabColor rgb="FF92D050"/>
    <pageSetUpPr fitToPage="1"/>
  </sheetPr>
  <dimension ref="B1:AJ118"/>
  <sheetViews>
    <sheetView showGridLines="0" topLeftCell="E9" zoomScale="60" zoomScaleNormal="60" workbookViewId="0">
      <selection activeCell="I13" sqref="I13"/>
    </sheetView>
  </sheetViews>
  <sheetFormatPr defaultColWidth="10.25" defaultRowHeight="14.1"/>
  <cols>
    <col min="1" max="1" width="14.625" style="36" customWidth="1"/>
    <col min="2" max="2" width="10.25" style="36"/>
    <col min="3" max="3" width="30" style="36" customWidth="1"/>
    <col min="4" max="4" width="16.375" style="44" customWidth="1"/>
    <col min="5" max="5" width="18.875" style="38" customWidth="1"/>
    <col min="6" max="11" width="19.625" style="38" customWidth="1"/>
    <col min="12" max="14" width="15" style="39" customWidth="1"/>
    <col min="15" max="29" width="15" style="38" customWidth="1"/>
    <col min="30" max="30" width="25.375" style="38" customWidth="1"/>
    <col min="31" max="31" width="11" style="38" customWidth="1"/>
    <col min="32" max="32" width="11.875" style="36" customWidth="1"/>
    <col min="33" max="37" width="10.5" style="36" customWidth="1"/>
    <col min="38" max="38" width="9.875" style="36" customWidth="1"/>
    <col min="39" max="55" width="10.5" style="36" customWidth="1"/>
    <col min="56" max="16384" width="10.25" style="36"/>
  </cols>
  <sheetData>
    <row r="1" spans="2:36" ht="27.95">
      <c r="B1" s="227" t="s">
        <v>254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row>
    <row r="2" spans="2:36">
      <c r="B2" s="228" t="s">
        <v>42</v>
      </c>
      <c r="C2" s="228"/>
      <c r="D2" s="37"/>
    </row>
    <row r="3" spans="2:36" ht="31.5" customHeight="1">
      <c r="B3" s="40" t="s">
        <v>255</v>
      </c>
      <c r="C3" s="172" t="s">
        <v>256</v>
      </c>
      <c r="D3" s="173"/>
      <c r="E3" s="148" t="s">
        <v>120</v>
      </c>
      <c r="F3" s="41" t="s">
        <v>257</v>
      </c>
      <c r="G3" s="42"/>
      <c r="H3" s="148" t="s">
        <v>258</v>
      </c>
      <c r="I3" s="181" t="s">
        <v>259</v>
      </c>
      <c r="J3" s="147" t="s">
        <v>144</v>
      </c>
      <c r="K3" s="234" t="s">
        <v>260</v>
      </c>
      <c r="L3" s="234"/>
      <c r="M3"/>
      <c r="N3"/>
      <c r="Q3" s="36"/>
      <c r="R3" s="36"/>
      <c r="S3" s="44"/>
      <c r="T3" s="36"/>
      <c r="U3" s="36"/>
      <c r="V3" s="36"/>
      <c r="W3" s="36"/>
      <c r="X3" s="36"/>
      <c r="Y3" s="36"/>
      <c r="Z3" s="36"/>
      <c r="AA3" s="36"/>
      <c r="AB3" s="36"/>
      <c r="AC3" s="36"/>
      <c r="AD3" s="36"/>
      <c r="AE3" s="36"/>
    </row>
    <row r="4" spans="2:36" ht="31.5" customHeight="1">
      <c r="B4" s="40" t="s">
        <v>261</v>
      </c>
      <c r="C4" s="172" t="s">
        <v>262</v>
      </c>
      <c r="D4" s="173"/>
      <c r="E4" s="148" t="s">
        <v>263</v>
      </c>
      <c r="F4" s="176" t="s">
        <v>329</v>
      </c>
      <c r="G4" s="177"/>
      <c r="H4" s="148" t="s">
        <v>265</v>
      </c>
      <c r="I4" s="181" t="s">
        <v>266</v>
      </c>
      <c r="J4" s="147" t="s">
        <v>267</v>
      </c>
      <c r="K4" s="241" t="s">
        <v>268</v>
      </c>
      <c r="L4" s="241"/>
      <c r="M4"/>
      <c r="N4"/>
      <c r="Q4" s="36"/>
      <c r="R4" s="36"/>
      <c r="S4" s="44"/>
      <c r="T4" s="36"/>
      <c r="U4" s="36"/>
      <c r="V4" s="36"/>
      <c r="W4" s="36"/>
      <c r="X4" s="36"/>
      <c r="Y4" s="36"/>
      <c r="Z4" s="36"/>
      <c r="AA4" s="36"/>
      <c r="AB4" s="36"/>
      <c r="AC4" s="36"/>
      <c r="AD4" s="36"/>
      <c r="AE4" s="36"/>
    </row>
    <row r="5" spans="2:36" ht="31.5" customHeight="1">
      <c r="B5" s="40" t="s">
        <v>269</v>
      </c>
      <c r="C5" s="174" t="s">
        <v>270</v>
      </c>
      <c r="D5" s="175"/>
      <c r="E5" s="148" t="s">
        <v>271</v>
      </c>
      <c r="F5" s="41" t="s">
        <v>264</v>
      </c>
      <c r="G5" s="42"/>
      <c r="H5" s="148" t="s">
        <v>272</v>
      </c>
      <c r="I5" s="182" t="s">
        <v>273</v>
      </c>
      <c r="J5" s="147" t="s">
        <v>274</v>
      </c>
      <c r="K5" s="237" t="s">
        <v>275</v>
      </c>
      <c r="L5" s="237"/>
      <c r="M5"/>
      <c r="N5"/>
      <c r="Q5" s="36"/>
      <c r="R5" s="36"/>
      <c r="S5" s="44"/>
      <c r="T5" s="36"/>
      <c r="U5" s="36"/>
      <c r="V5" s="36"/>
      <c r="W5" s="36"/>
      <c r="X5" s="36"/>
      <c r="Y5" s="36"/>
      <c r="Z5" s="36"/>
      <c r="AA5" s="36"/>
      <c r="AB5" s="36"/>
      <c r="AC5" s="36"/>
      <c r="AD5" s="36"/>
      <c r="AE5" s="36"/>
    </row>
    <row r="7" spans="2:36">
      <c r="E7" s="45" t="s">
        <v>276</v>
      </c>
      <c r="F7" s="46" t="s">
        <v>277</v>
      </c>
      <c r="G7" s="46" t="s">
        <v>277</v>
      </c>
      <c r="H7" s="46" t="s">
        <v>277</v>
      </c>
      <c r="I7" s="46" t="s">
        <v>277</v>
      </c>
      <c r="J7" s="46" t="s">
        <v>277</v>
      </c>
      <c r="K7" s="46" t="s">
        <v>277</v>
      </c>
      <c r="L7" s="44"/>
      <c r="M7" s="44"/>
      <c r="N7" s="44"/>
      <c r="O7" s="36"/>
      <c r="P7" s="36"/>
      <c r="Q7" s="36"/>
      <c r="R7" s="36"/>
      <c r="S7" s="36"/>
      <c r="T7" s="36"/>
      <c r="U7" s="36"/>
      <c r="V7" s="36"/>
      <c r="W7" s="36"/>
      <c r="X7" s="36"/>
      <c r="Y7" s="36"/>
      <c r="Z7" s="36"/>
      <c r="AA7" s="36"/>
      <c r="AB7" s="36"/>
      <c r="AC7" s="36"/>
      <c r="AD7" s="36"/>
      <c r="AE7" s="36"/>
    </row>
    <row r="8" spans="2:36">
      <c r="B8" s="47"/>
      <c r="C8" s="48"/>
      <c r="D8" s="242" t="s">
        <v>278</v>
      </c>
      <c r="E8" s="243"/>
      <c r="F8" s="243"/>
      <c r="G8" s="243"/>
      <c r="H8" s="243"/>
      <c r="I8" s="243"/>
      <c r="J8" s="243"/>
      <c r="K8" s="243"/>
      <c r="L8" s="36"/>
      <c r="M8" s="36"/>
      <c r="N8" s="36"/>
      <c r="O8" s="36"/>
      <c r="P8" s="36"/>
      <c r="Q8" s="36"/>
      <c r="R8" s="36"/>
      <c r="S8" s="36"/>
      <c r="T8" s="36"/>
      <c r="U8" s="36"/>
      <c r="V8" s="36"/>
      <c r="W8" s="36"/>
      <c r="X8" s="36"/>
      <c r="Y8" s="36"/>
      <c r="Z8" s="36"/>
      <c r="AA8" s="36"/>
      <c r="AB8" s="36"/>
      <c r="AC8" s="36"/>
      <c r="AD8" s="36"/>
      <c r="AE8" s="36"/>
    </row>
    <row r="9" spans="2:36" ht="58.5" customHeight="1">
      <c r="B9" s="49" t="s">
        <v>279</v>
      </c>
      <c r="C9" s="49" t="s">
        <v>280</v>
      </c>
      <c r="D9" s="50" t="s">
        <v>281</v>
      </c>
      <c r="E9" s="50" t="s">
        <v>282</v>
      </c>
      <c r="F9" s="51" t="s">
        <v>330</v>
      </c>
      <c r="G9" s="51" t="s">
        <v>284</v>
      </c>
      <c r="H9" s="52" t="s">
        <v>331</v>
      </c>
      <c r="I9" s="52" t="s">
        <v>332</v>
      </c>
      <c r="J9" s="52" t="s">
        <v>333</v>
      </c>
      <c r="K9" s="52" t="s">
        <v>334</v>
      </c>
      <c r="L9" s="53" t="s">
        <v>297</v>
      </c>
      <c r="M9" s="53" t="s">
        <v>298</v>
      </c>
      <c r="N9" s="54" t="s">
        <v>299</v>
      </c>
      <c r="O9" s="55" t="s">
        <v>300</v>
      </c>
      <c r="P9" s="50" t="s">
        <v>301</v>
      </c>
      <c r="Q9" s="36"/>
      <c r="R9" s="36"/>
      <c r="S9" s="36"/>
      <c r="T9" s="36"/>
      <c r="U9" s="36"/>
      <c r="V9" s="36"/>
      <c r="W9" s="36"/>
      <c r="X9" s="36"/>
      <c r="Y9" s="36"/>
      <c r="Z9" s="36"/>
      <c r="AA9" s="36"/>
      <c r="AB9" s="36"/>
      <c r="AC9" s="36"/>
      <c r="AD9" s="36"/>
      <c r="AE9" s="36"/>
    </row>
    <row r="10" spans="2:36" ht="15.75" customHeight="1" thickBot="1">
      <c r="B10" s="214">
        <v>1</v>
      </c>
      <c r="C10" s="216" t="s">
        <v>302</v>
      </c>
      <c r="D10" s="216"/>
      <c r="E10" s="56"/>
      <c r="F10" s="57">
        <v>0</v>
      </c>
      <c r="G10" s="57">
        <v>0</v>
      </c>
      <c r="H10" s="57">
        <v>0</v>
      </c>
      <c r="I10" s="57">
        <v>0</v>
      </c>
      <c r="J10" s="57">
        <v>0</v>
      </c>
      <c r="K10" s="57">
        <v>0</v>
      </c>
      <c r="L10" s="58"/>
      <c r="M10" s="58"/>
      <c r="N10" s="58"/>
      <c r="O10" s="58"/>
      <c r="P10" s="59"/>
      <c r="Q10" s="60"/>
      <c r="R10" s="60"/>
      <c r="S10" s="60"/>
      <c r="T10" s="60"/>
      <c r="U10" s="60"/>
      <c r="V10" s="60"/>
      <c r="W10" s="60"/>
      <c r="X10" s="60"/>
      <c r="Y10" s="60"/>
      <c r="Z10" s="60"/>
      <c r="AA10" s="60"/>
      <c r="AB10" s="60"/>
      <c r="AC10" s="60"/>
      <c r="AD10" s="60"/>
      <c r="AE10" s="60"/>
      <c r="AF10" s="60"/>
      <c r="AG10" s="60"/>
      <c r="AH10" s="60"/>
      <c r="AI10" s="60"/>
      <c r="AJ10" s="60"/>
    </row>
    <row r="11" spans="2:36">
      <c r="B11" s="215"/>
      <c r="C11" s="217"/>
      <c r="D11" s="217"/>
      <c r="E11" s="61" t="s">
        <v>303</v>
      </c>
      <c r="F11" s="62">
        <f t="shared" ref="F11:G11" si="0">IF(ISBLANK(F10),"",IF(ISBLANK(F12),"",ROUND(F12-F10,10)))</f>
        <v>6.9444440000000004E-4</v>
      </c>
      <c r="G11" s="62">
        <f t="shared" si="0"/>
        <v>2.0833332999999998E-3</v>
      </c>
      <c r="H11" s="62">
        <f t="shared" ref="H11" si="1">IF(ISBLANK(H10),"",IF(ISBLANK(H12),"",ROUND(H12-H10,10)))</f>
        <v>2.7777778000000002E-3</v>
      </c>
      <c r="I11" s="62">
        <f>IF(ISBLANK(I10),"",IF(ISBLANK(I12),"",ROUND(I12-I10,10)))</f>
        <v>4.1666667000000001E-3</v>
      </c>
      <c r="J11" s="62">
        <f t="shared" ref="J11:K11" si="2">IF(ISBLANK(J10),"",IF(ISBLANK(J12),"",ROUND(J12-J10,10)))</f>
        <v>2.7777778000000002E-3</v>
      </c>
      <c r="K11" s="62">
        <f t="shared" si="2"/>
        <v>1.3888889000000001E-3</v>
      </c>
      <c r="L11" s="63" t="s">
        <v>304</v>
      </c>
      <c r="M11" s="63" cm="1">
        <f t="array" ref="M11">IFERROR(IF(L11="NO",MODE(IF($F$7:$K$7="YES",IF(F11:K11&gt;0,F11:K11))),MODE(IF($F$7:$K$7="YES",F11:K11))),"")</f>
        <v>2.7777778000000002E-3</v>
      </c>
      <c r="N11" s="63" t="s">
        <v>304</v>
      </c>
      <c r="O11" s="63" cm="1">
        <f t="array" ref="O11">IFERROR(IF(N11="NO",MEDIAN(IF($F$7:$K$7="YES",IF(F11:K11&gt;0,F11:K11))),MEDIAN(IF($F$7:$K$7="YES",F11:K11))),"")</f>
        <v>2.43055555E-3</v>
      </c>
      <c r="P11" s="63" t="str">
        <f>IF(M11="","Median","Mode")</f>
        <v>Mode</v>
      </c>
      <c r="Q11" s="60"/>
      <c r="R11" s="60"/>
      <c r="S11" s="60"/>
      <c r="T11" s="60"/>
      <c r="U11" s="60"/>
      <c r="V11" s="60"/>
      <c r="W11" s="60"/>
      <c r="X11" s="60"/>
      <c r="Y11" s="60"/>
      <c r="Z11" s="60"/>
      <c r="AA11" s="60"/>
      <c r="AB11" s="60"/>
      <c r="AC11" s="60"/>
      <c r="AD11" s="60"/>
      <c r="AE11" s="60"/>
      <c r="AF11" s="60"/>
      <c r="AG11" s="60"/>
      <c r="AH11" s="60"/>
      <c r="AI11" s="60"/>
      <c r="AJ11" s="60"/>
    </row>
    <row r="12" spans="2:36" ht="15" customHeight="1" thickBot="1">
      <c r="B12" s="214">
        <f>B10+1</f>
        <v>2</v>
      </c>
      <c r="C12" s="216" t="s">
        <v>305</v>
      </c>
      <c r="D12" s="216"/>
      <c r="E12" s="56"/>
      <c r="F12" s="57">
        <v>6.9444444444444447E-4</v>
      </c>
      <c r="G12" s="57">
        <v>2.0833333333333333E-3</v>
      </c>
      <c r="H12" s="57">
        <v>2.7777777777777779E-3</v>
      </c>
      <c r="I12" s="57">
        <v>4.1666666666666666E-3</v>
      </c>
      <c r="J12" s="57">
        <v>2.7777777777777779E-3</v>
      </c>
      <c r="K12" s="57">
        <v>1.3888888888888889E-3</v>
      </c>
      <c r="L12" s="58"/>
      <c r="M12" s="58"/>
      <c r="N12" s="58"/>
      <c r="O12" s="58"/>
      <c r="P12" s="59"/>
      <c r="Q12" s="60"/>
      <c r="R12" s="60"/>
      <c r="S12" s="60"/>
      <c r="T12" s="60"/>
      <c r="U12" s="60"/>
      <c r="V12" s="60"/>
      <c r="W12" s="60"/>
      <c r="X12" s="60"/>
      <c r="Y12" s="60"/>
      <c r="Z12" s="60"/>
      <c r="AA12" s="60"/>
      <c r="AB12" s="60"/>
      <c r="AC12" s="60"/>
      <c r="AD12" s="60"/>
      <c r="AE12" s="60"/>
      <c r="AF12" s="60"/>
      <c r="AG12" s="60"/>
      <c r="AH12" s="60"/>
      <c r="AI12" s="60"/>
      <c r="AJ12" s="60"/>
    </row>
    <row r="13" spans="2:36">
      <c r="B13" s="215"/>
      <c r="C13" s="217"/>
      <c r="D13" s="217"/>
      <c r="E13" s="61" t="s">
        <v>303</v>
      </c>
      <c r="F13" s="62">
        <f t="shared" ref="F13:G13" si="3">IF(ISBLANK(F12),"",IF(ISBLANK(F14),"",ROUND(F14-F12,10)))</f>
        <v>2.0833332999999998E-3</v>
      </c>
      <c r="G13" s="62">
        <f t="shared" si="3"/>
        <v>0</v>
      </c>
      <c r="H13" s="62">
        <f t="shared" ref="H13:K13" si="4">IF(ISBLANK(H12),"",IF(ISBLANK(H14),"",ROUND(H14-H12,10)))</f>
        <v>2.7777778000000002E-3</v>
      </c>
      <c r="I13" s="62">
        <f t="shared" si="4"/>
        <v>1.3888889000000001E-3</v>
      </c>
      <c r="J13" s="62">
        <f t="shared" si="4"/>
        <v>7.6388888999999998E-3</v>
      </c>
      <c r="K13" s="62">
        <f t="shared" si="4"/>
        <v>1.3888889000000001E-3</v>
      </c>
      <c r="L13" s="63" t="s">
        <v>304</v>
      </c>
      <c r="M13" s="63" cm="1">
        <f t="array" ref="M13">IFERROR(IF(L13="NO",MODE(IF($F$7:$K$7="YES",IF(F13:K13&gt;0,F13:K13))),MODE(IF($F$7:$K$7="YES",F13:K13))),"")</f>
        <v>1.3888889000000001E-3</v>
      </c>
      <c r="N13" s="63" t="s">
        <v>304</v>
      </c>
      <c r="O13" s="63" cm="1">
        <f t="array" ref="O13">IFERROR(IF(N13="NO",MEDIAN(IF($F$7:$K$7="YES",IF(F13:K13&gt;0,F13:K13))),MEDIAN(IF($F$7:$K$7="YES",F13:K13))),"")</f>
        <v>2.0833332999999998E-3</v>
      </c>
      <c r="P13" s="63" t="str">
        <f>IF(M13="","Median","Mode")</f>
        <v>Mode</v>
      </c>
      <c r="Q13" s="60"/>
      <c r="R13" s="60"/>
      <c r="S13" s="60"/>
      <c r="T13" s="60"/>
      <c r="U13" s="60"/>
      <c r="V13" s="60"/>
      <c r="W13" s="60"/>
      <c r="X13" s="60"/>
      <c r="Y13" s="60"/>
      <c r="Z13" s="60"/>
      <c r="AA13" s="60"/>
      <c r="AB13" s="60"/>
      <c r="AC13" s="60"/>
      <c r="AD13" s="60"/>
      <c r="AE13" s="60"/>
      <c r="AF13" s="60"/>
      <c r="AG13" s="60"/>
      <c r="AH13" s="60"/>
      <c r="AI13" s="60"/>
      <c r="AJ13" s="60"/>
    </row>
    <row r="14" spans="2:36" ht="15" customHeight="1" thickBot="1">
      <c r="B14" s="214">
        <f>B12+1</f>
        <v>3</v>
      </c>
      <c r="C14" s="216" t="s">
        <v>306</v>
      </c>
      <c r="D14" s="216"/>
      <c r="E14" s="56"/>
      <c r="F14" s="57">
        <v>2.7777777777777779E-3</v>
      </c>
      <c r="G14" s="57">
        <v>2.0833333333333333E-3</v>
      </c>
      <c r="H14" s="57">
        <v>5.5555555555555558E-3</v>
      </c>
      <c r="I14" s="57">
        <v>5.5555555555555558E-3</v>
      </c>
      <c r="J14" s="57">
        <v>1.0416666666666666E-2</v>
      </c>
      <c r="K14" s="57">
        <v>2.7777777777777779E-3</v>
      </c>
      <c r="L14" s="58"/>
      <c r="M14" s="58"/>
      <c r="N14" s="58"/>
      <c r="O14" s="58"/>
      <c r="P14" s="59"/>
      <c r="Q14" s="60"/>
      <c r="R14" s="60"/>
      <c r="S14" s="60"/>
      <c r="T14" s="60"/>
      <c r="U14" s="60"/>
      <c r="V14" s="60"/>
      <c r="W14" s="60"/>
      <c r="X14" s="60"/>
      <c r="Y14" s="60"/>
      <c r="Z14" s="60"/>
      <c r="AA14" s="60"/>
      <c r="AB14" s="60"/>
      <c r="AC14" s="60"/>
      <c r="AD14" s="60"/>
      <c r="AE14" s="60"/>
      <c r="AF14" s="60"/>
      <c r="AG14" s="60"/>
      <c r="AH14" s="60"/>
      <c r="AI14" s="60"/>
      <c r="AJ14" s="60"/>
    </row>
    <row r="15" spans="2:36">
      <c r="B15" s="215"/>
      <c r="C15" s="217"/>
      <c r="D15" s="217"/>
      <c r="E15" s="61" t="s">
        <v>307</v>
      </c>
      <c r="F15" s="62">
        <f t="shared" ref="F15:G15" si="5">IF(ISBLANK(F14),"",IF(ISBLANK(F16),"",ROUND(F16-F14,10)))</f>
        <v>6.2500000000000003E-3</v>
      </c>
      <c r="G15" s="62">
        <f t="shared" si="5"/>
        <v>6.9444444000000003E-3</v>
      </c>
      <c r="H15" s="62">
        <f t="shared" ref="H15:K15" si="6">IF(ISBLANK(H14),"",IF(ISBLANK(H16),"",ROUND(H16-H14,10)))</f>
        <v>1.11111111E-2</v>
      </c>
      <c r="I15" s="62">
        <f t="shared" si="6"/>
        <v>1.31944444E-2</v>
      </c>
      <c r="J15" s="62">
        <f t="shared" si="6"/>
        <v>1.38888889E-2</v>
      </c>
      <c r="K15" s="62">
        <f t="shared" si="6"/>
        <v>1.2500000000000001E-2</v>
      </c>
      <c r="L15" s="63" t="s">
        <v>304</v>
      </c>
      <c r="M15" s="63" t="str" cm="1">
        <f t="array" ref="M15">IFERROR(IF(L15="NO",MODE(IF($F$7:$K$7="YES",IF(F15:K15&gt;0,F15:K15))),MODE(IF($F$7:$K$7="YES",F15:K15))),"")</f>
        <v/>
      </c>
      <c r="N15" s="63" t="s">
        <v>304</v>
      </c>
      <c r="O15" s="63" cm="1">
        <f t="array" ref="O15">IFERROR(IF(N15="NO",MEDIAN(IF($F$7:$K$7="YES",IF(F15:K15&gt;0,F15:K15))),MEDIAN(IF($F$7:$K$7="YES",F15:K15))),"")</f>
        <v>1.1805555549999999E-2</v>
      </c>
      <c r="P15" s="63" t="str">
        <f>IF(M15="","Median","Mode")</f>
        <v>Median</v>
      </c>
      <c r="Q15" s="60"/>
      <c r="R15" s="60"/>
      <c r="S15" s="60"/>
      <c r="T15" s="60"/>
      <c r="U15" s="60"/>
      <c r="V15" s="60"/>
      <c r="W15" s="60"/>
      <c r="X15" s="60"/>
      <c r="Y15" s="60"/>
      <c r="Z15" s="60"/>
      <c r="AA15" s="60"/>
      <c r="AB15" s="60"/>
      <c r="AC15" s="60"/>
      <c r="AD15" s="60"/>
      <c r="AE15" s="60"/>
      <c r="AF15" s="60"/>
      <c r="AG15" s="60"/>
      <c r="AH15" s="60"/>
      <c r="AI15" s="60"/>
      <c r="AJ15" s="60"/>
    </row>
    <row r="16" spans="2:36" ht="15.75" customHeight="1" thickBot="1">
      <c r="B16" s="214">
        <f t="shared" ref="B16" si="7">B14+1</f>
        <v>4</v>
      </c>
      <c r="C16" s="222" t="s">
        <v>308</v>
      </c>
      <c r="D16" s="216"/>
      <c r="E16" s="56"/>
      <c r="F16" s="57">
        <v>9.0277777777777787E-3</v>
      </c>
      <c r="G16" s="57">
        <v>9.0277777777777787E-3</v>
      </c>
      <c r="H16" s="57">
        <v>1.6666666666666666E-2</v>
      </c>
      <c r="I16" s="57">
        <v>1.8749999999999999E-2</v>
      </c>
      <c r="J16" s="57">
        <v>2.4305555555555556E-2</v>
      </c>
      <c r="K16" s="57">
        <v>1.5277777777777777E-2</v>
      </c>
      <c r="L16" s="58"/>
      <c r="M16" s="58"/>
      <c r="N16" s="58"/>
      <c r="O16" s="58"/>
      <c r="P16" s="59"/>
      <c r="Q16" s="60"/>
      <c r="R16" s="60"/>
      <c r="S16" s="60"/>
      <c r="T16" s="60"/>
      <c r="U16" s="60"/>
      <c r="V16" s="60"/>
      <c r="W16" s="60"/>
      <c r="X16" s="60"/>
      <c r="Y16" s="60"/>
      <c r="Z16" s="60"/>
      <c r="AA16" s="60"/>
      <c r="AB16" s="60"/>
      <c r="AC16" s="60"/>
      <c r="AD16" s="60"/>
      <c r="AE16" s="60"/>
      <c r="AF16" s="60"/>
      <c r="AG16" s="60"/>
      <c r="AH16" s="60"/>
      <c r="AI16" s="60"/>
      <c r="AJ16" s="60"/>
    </row>
    <row r="17" spans="2:36">
      <c r="B17" s="215"/>
      <c r="C17" s="223"/>
      <c r="D17" s="217"/>
      <c r="E17" s="61" t="s">
        <v>303</v>
      </c>
      <c r="F17" s="62">
        <f t="shared" ref="F17:G17" si="8">IF(ISBLANK(F16),"",IF(ISBLANK(F18),"",ROUND(F18-F16,10)))</f>
        <v>2.0833332999999998E-3</v>
      </c>
      <c r="G17" s="62">
        <f t="shared" si="8"/>
        <v>2.0833332999999998E-3</v>
      </c>
      <c r="H17" s="62">
        <f t="shared" ref="H17:K17" si="9">IF(ISBLANK(H16),"",IF(ISBLANK(H18),"",ROUND(H18-H16,10)))</f>
        <v>2.0833332999999998E-3</v>
      </c>
      <c r="I17" s="62">
        <f t="shared" si="9"/>
        <v>6.9444444000000003E-3</v>
      </c>
      <c r="J17" s="62">
        <f t="shared" si="9"/>
        <v>4.8611111E-3</v>
      </c>
      <c r="K17" s="62">
        <f t="shared" si="9"/>
        <v>6.2500000000000003E-3</v>
      </c>
      <c r="L17" s="63" t="s">
        <v>304</v>
      </c>
      <c r="M17" s="63" cm="1">
        <f t="array" ref="M17">IFERROR(IF(L17="NO",MODE(IF($F$7:$K$7="YES",IF(F17:K17&gt;0,F17:K17))),MODE(IF($F$7:$K$7="YES",F17:K17))),"")</f>
        <v>2.0833332999999998E-3</v>
      </c>
      <c r="N17" s="63" t="s">
        <v>304</v>
      </c>
      <c r="O17" s="63" cm="1">
        <f t="array" ref="O17">IFERROR(IF(N17="NO",MEDIAN(IF($F$7:$K$7="YES",IF(F17:K17&gt;0,F17:K17))),MEDIAN(IF($F$7:$K$7="YES",F17:K17))),"")</f>
        <v>3.4722221999999997E-3</v>
      </c>
      <c r="P17" s="63" t="str">
        <f>IF(M17="","Median","Mode")</f>
        <v>Mode</v>
      </c>
      <c r="Q17" s="60"/>
      <c r="R17" s="60"/>
      <c r="S17" s="60"/>
      <c r="T17" s="60"/>
      <c r="U17" s="60"/>
      <c r="V17" s="60"/>
      <c r="W17" s="60"/>
      <c r="X17" s="60"/>
      <c r="Y17" s="60"/>
      <c r="Z17" s="60"/>
      <c r="AA17" s="60"/>
      <c r="AB17" s="60"/>
      <c r="AC17" s="60"/>
      <c r="AD17" s="60"/>
      <c r="AE17" s="60"/>
      <c r="AF17" s="60"/>
      <c r="AG17" s="60"/>
      <c r="AH17" s="60"/>
      <c r="AI17" s="60"/>
      <c r="AJ17" s="60"/>
    </row>
    <row r="18" spans="2:36" ht="15" customHeight="1" thickBot="1">
      <c r="B18" s="214">
        <f t="shared" ref="B18" si="10">B16+1</f>
        <v>5</v>
      </c>
      <c r="C18" s="216" t="s">
        <v>309</v>
      </c>
      <c r="D18" s="216"/>
      <c r="E18" s="56"/>
      <c r="F18" s="57">
        <v>1.1111111111111112E-2</v>
      </c>
      <c r="G18" s="57">
        <v>1.1111111111111112E-2</v>
      </c>
      <c r="H18" s="57">
        <v>1.8749999999999999E-2</v>
      </c>
      <c r="I18" s="57">
        <v>2.5694444444444447E-2</v>
      </c>
      <c r="J18" s="57">
        <v>2.9166666666666664E-2</v>
      </c>
      <c r="K18" s="57">
        <v>2.1527777777777781E-2</v>
      </c>
      <c r="L18" s="58"/>
      <c r="M18" s="58"/>
      <c r="N18" s="58"/>
      <c r="O18" s="58"/>
      <c r="P18" s="59"/>
      <c r="Q18" s="60"/>
      <c r="R18" s="60"/>
      <c r="S18" s="60"/>
      <c r="T18" s="60"/>
      <c r="U18" s="60"/>
      <c r="V18" s="60"/>
      <c r="W18" s="60"/>
      <c r="X18" s="60"/>
      <c r="Y18" s="60"/>
      <c r="Z18" s="60"/>
      <c r="AA18" s="60"/>
      <c r="AB18" s="60"/>
      <c r="AC18" s="60"/>
      <c r="AD18" s="60"/>
      <c r="AE18" s="60"/>
      <c r="AF18" s="60"/>
      <c r="AG18" s="60"/>
      <c r="AH18" s="60"/>
      <c r="AI18" s="60"/>
      <c r="AJ18" s="60"/>
    </row>
    <row r="19" spans="2:36">
      <c r="B19" s="215"/>
      <c r="C19" s="217"/>
      <c r="D19" s="217"/>
      <c r="E19" s="61" t="s">
        <v>307</v>
      </c>
      <c r="F19" s="62">
        <f t="shared" ref="F19:G19" si="11">IF(ISBLANK(F18),"",IF(ISBLANK(F20),"",ROUND(F20-F18,10)))</f>
        <v>0</v>
      </c>
      <c r="G19" s="62">
        <f t="shared" si="11"/>
        <v>0</v>
      </c>
      <c r="H19" s="62">
        <f t="shared" ref="H19:K19" si="12">IF(ISBLANK(H18),"",IF(ISBLANK(H20),"",ROUND(H20-H18,10)))</f>
        <v>4.1666667000000001E-3</v>
      </c>
      <c r="I19" s="62">
        <f t="shared" si="12"/>
        <v>1.2500000000000001E-2</v>
      </c>
      <c r="J19" s="62">
        <f t="shared" si="12"/>
        <v>4.1666667000000001E-3</v>
      </c>
      <c r="K19" s="62">
        <f t="shared" si="12"/>
        <v>6.9444440000000004E-4</v>
      </c>
      <c r="L19" s="63" t="s">
        <v>304</v>
      </c>
      <c r="M19" s="63" cm="1">
        <f t="array" ref="M19">IFERROR(IF(L19="NO",MODE(IF($F$7:$K$7="YES",IF(F19:K19&gt;0,F19:K19))),MODE(IF($F$7:$K$7="YES",F19:K19))),"")</f>
        <v>4.1666667000000001E-3</v>
      </c>
      <c r="N19" s="63" t="s">
        <v>304</v>
      </c>
      <c r="O19" s="63" cm="1">
        <f t="array" ref="O19">IFERROR(IF(N19="NO",MEDIAN(IF($F$7:$K$7="YES",IF(F19:K19&gt;0,F19:K19))),MEDIAN(IF($F$7:$K$7="YES",F19:K19))),"")</f>
        <v>4.1666667000000001E-3</v>
      </c>
      <c r="P19" s="63" t="str">
        <f>IF(M19="","Median","Mode")</f>
        <v>Mode</v>
      </c>
      <c r="Q19" s="60"/>
      <c r="R19" s="60"/>
      <c r="S19" s="60"/>
      <c r="T19" s="60"/>
      <c r="U19" s="60"/>
      <c r="V19" s="60"/>
      <c r="W19" s="60"/>
      <c r="X19" s="60"/>
      <c r="Y19" s="60"/>
      <c r="Z19" s="60"/>
      <c r="AA19" s="60"/>
      <c r="AB19" s="60"/>
      <c r="AC19" s="60"/>
      <c r="AD19" s="60"/>
      <c r="AE19" s="60"/>
      <c r="AF19" s="60"/>
      <c r="AG19" s="60"/>
      <c r="AH19" s="60"/>
      <c r="AI19" s="60"/>
      <c r="AJ19" s="60"/>
    </row>
    <row r="20" spans="2:36" ht="15.75" customHeight="1" thickBot="1">
      <c r="B20" s="214">
        <f t="shared" ref="B20" si="13">B18+1</f>
        <v>6</v>
      </c>
      <c r="C20" s="216" t="s">
        <v>310</v>
      </c>
      <c r="D20" s="216"/>
      <c r="E20" s="56"/>
      <c r="F20" s="57">
        <v>1.1111111111111112E-2</v>
      </c>
      <c r="G20" s="57">
        <v>1.1111111111111112E-2</v>
      </c>
      <c r="H20" s="57">
        <v>2.2916666666666669E-2</v>
      </c>
      <c r="I20" s="57">
        <v>3.8194444444444441E-2</v>
      </c>
      <c r="J20" s="57">
        <v>3.3333333333333333E-2</v>
      </c>
      <c r="K20" s="57">
        <v>2.2222222222222223E-2</v>
      </c>
      <c r="L20" s="58"/>
      <c r="M20" s="58"/>
      <c r="N20" s="58"/>
      <c r="O20" s="58"/>
      <c r="P20" s="59"/>
      <c r="Q20" s="60"/>
      <c r="R20" s="60"/>
      <c r="S20" s="60"/>
      <c r="T20" s="60"/>
      <c r="U20" s="60"/>
      <c r="V20" s="60"/>
      <c r="W20" s="60"/>
      <c r="X20" s="60"/>
      <c r="Y20" s="60"/>
      <c r="Z20" s="60"/>
      <c r="AA20" s="60"/>
      <c r="AB20" s="60"/>
      <c r="AC20" s="60"/>
      <c r="AD20" s="60"/>
      <c r="AE20" s="60"/>
      <c r="AF20" s="60"/>
      <c r="AG20" s="60"/>
      <c r="AH20" s="60"/>
      <c r="AI20" s="60"/>
      <c r="AJ20" s="60"/>
    </row>
    <row r="21" spans="2:36">
      <c r="B21" s="215"/>
      <c r="C21" s="217"/>
      <c r="D21" s="217"/>
      <c r="E21" s="61" t="s">
        <v>303</v>
      </c>
      <c r="F21" s="62">
        <f t="shared" ref="F21:G21" si="14">IF(ISBLANK(F20),"",IF(ISBLANK(F22),"",ROUND(F22-F20,10)))</f>
        <v>6.2500000000000003E-3</v>
      </c>
      <c r="G21" s="62">
        <f t="shared" si="14"/>
        <v>1.8055555599999999E-2</v>
      </c>
      <c r="H21" s="62">
        <f t="shared" ref="H21:J21" si="15">IF(ISBLANK(H20),"",IF(ISBLANK(H22),"",ROUND(H22-H20,10)))</f>
        <v>1.31944444E-2</v>
      </c>
      <c r="I21" s="62">
        <f t="shared" si="15"/>
        <v>2.6388888900000001E-2</v>
      </c>
      <c r="J21" s="62">
        <f t="shared" si="15"/>
        <v>1.8055555599999999E-2</v>
      </c>
      <c r="K21" s="62">
        <f>IF(ISBLANK(K20),"",IF(ISBLANK(K22),"",ROUND(K22-K20,10)))</f>
        <v>1.73611111E-2</v>
      </c>
      <c r="L21" s="63" t="s">
        <v>304</v>
      </c>
      <c r="M21" s="63" cm="1">
        <f t="array" ref="M21">IFERROR(IF(L21="NO",MODE(IF($F$7:$K$7="YES",IF(F21:K21&gt;0,F21:K21))),MODE(IF($F$7:$K$7="YES",F21:K21))),"")</f>
        <v>1.8055555599999999E-2</v>
      </c>
      <c r="N21" s="63" t="s">
        <v>304</v>
      </c>
      <c r="O21" s="63" cm="1">
        <f t="array" ref="O21">IFERROR(IF(N21="NO",MEDIAN(IF($F$7:$K$7="YES",IF(F21:K21&gt;0,F21:K21))),MEDIAN(IF($F$7:$K$7="YES",F21:K21))),"")</f>
        <v>1.7708333350000001E-2</v>
      </c>
      <c r="P21" s="63" t="str">
        <f>IF(M21="","Median","Mode")</f>
        <v>Mode</v>
      </c>
      <c r="Q21" s="60"/>
      <c r="R21" s="60"/>
      <c r="S21" s="60"/>
      <c r="T21" s="60"/>
      <c r="U21" s="60"/>
      <c r="V21" s="60"/>
      <c r="W21" s="60"/>
      <c r="X21" s="60"/>
      <c r="Y21" s="60"/>
      <c r="Z21" s="60"/>
      <c r="AA21" s="60"/>
      <c r="AB21" s="60"/>
      <c r="AC21" s="60"/>
      <c r="AD21" s="60"/>
      <c r="AE21" s="60"/>
      <c r="AF21" s="60"/>
      <c r="AG21" s="60"/>
      <c r="AH21" s="60"/>
      <c r="AI21" s="60"/>
      <c r="AJ21" s="60"/>
    </row>
    <row r="22" spans="2:36" ht="15" customHeight="1" thickBot="1">
      <c r="B22" s="214">
        <f t="shared" ref="B22" si="16">B20+1</f>
        <v>7</v>
      </c>
      <c r="C22" s="216" t="s">
        <v>306</v>
      </c>
      <c r="D22" s="216"/>
      <c r="E22" s="56"/>
      <c r="F22" s="57">
        <v>1.7361111111111112E-2</v>
      </c>
      <c r="G22" s="57">
        <v>2.9166666666666664E-2</v>
      </c>
      <c r="H22" s="57">
        <v>3.6111111111111115E-2</v>
      </c>
      <c r="I22" s="57">
        <v>6.458333333333334E-2</v>
      </c>
      <c r="J22" s="57">
        <v>5.1388888888888894E-2</v>
      </c>
      <c r="K22" s="57">
        <v>3.9583333333333331E-2</v>
      </c>
      <c r="L22" s="58"/>
      <c r="M22" s="58"/>
      <c r="N22" s="58"/>
      <c r="O22" s="58"/>
      <c r="P22" s="59"/>
      <c r="Q22" s="60"/>
      <c r="R22" s="60"/>
      <c r="S22" s="60"/>
      <c r="T22" s="60"/>
      <c r="U22" s="60"/>
      <c r="V22" s="60"/>
      <c r="W22" s="60"/>
      <c r="X22" s="60"/>
      <c r="Y22" s="60"/>
      <c r="Z22" s="60"/>
      <c r="AA22" s="60"/>
      <c r="AB22" s="60"/>
      <c r="AC22" s="60"/>
      <c r="AD22" s="60"/>
      <c r="AE22" s="60"/>
      <c r="AF22" s="60"/>
      <c r="AG22" s="60"/>
      <c r="AH22" s="60"/>
      <c r="AI22" s="60"/>
      <c r="AJ22" s="60"/>
    </row>
    <row r="23" spans="2:36">
      <c r="B23" s="215"/>
      <c r="C23" s="217"/>
      <c r="D23" s="217"/>
      <c r="E23" s="61" t="s">
        <v>307</v>
      </c>
      <c r="F23" s="62">
        <f>IF(ISBLANK(F22),"",IF(ISBLANK(F24),"",ROUND(F24-F22,10)))</f>
        <v>4.8611111E-3</v>
      </c>
      <c r="G23" s="62">
        <f t="shared" ref="G23" si="17">IF(ISBLANK(G22),"",IF(ISBLANK(G24),"",ROUND(G24-G22,10)))</f>
        <v>1.04166667E-2</v>
      </c>
      <c r="H23" s="62">
        <f t="shared" ref="H23:K23" si="18">IF(ISBLANK(H22),"",IF(ISBLANK(H24),"",ROUND(H24-H22,10)))</f>
        <v>0</v>
      </c>
      <c r="I23" s="62">
        <f t="shared" si="18"/>
        <v>1.3888889000000001E-3</v>
      </c>
      <c r="J23" s="62">
        <f t="shared" si="18"/>
        <v>2.0833332999999998E-3</v>
      </c>
      <c r="K23" s="62">
        <f t="shared" si="18"/>
        <v>9.0277777999999993E-3</v>
      </c>
      <c r="L23" s="63" t="s">
        <v>304</v>
      </c>
      <c r="M23" s="63" t="str" cm="1">
        <f t="array" ref="M23">IFERROR(IF(L23="NO",MODE(IF($F$7:$K$7="YES",IF(F23:K23&gt;0,F23:K23))),MODE(IF($F$7:$K$7="YES",F23:K23))),"")</f>
        <v/>
      </c>
      <c r="N23" s="63" t="s">
        <v>304</v>
      </c>
      <c r="O23" s="63" cm="1">
        <f t="array" ref="O23">IFERROR(IF(N23="NO",MEDIAN(IF($F$7:$K$7="YES",IF(F23:K23&gt;0,F23:K23))),MEDIAN(IF($F$7:$K$7="YES",F23:K23))),"")</f>
        <v>4.8611111E-3</v>
      </c>
      <c r="P23" s="63" t="str">
        <f>IF(M23="","Median","Mode")</f>
        <v>Median</v>
      </c>
      <c r="Q23" s="60"/>
      <c r="R23" s="60"/>
      <c r="S23" s="60"/>
      <c r="T23" s="60"/>
      <c r="U23" s="60"/>
      <c r="V23" s="60"/>
      <c r="W23" s="60"/>
      <c r="X23" s="60"/>
      <c r="Y23" s="60"/>
      <c r="Z23" s="60"/>
      <c r="AA23" s="60"/>
      <c r="AB23" s="60"/>
      <c r="AC23" s="60"/>
      <c r="AD23" s="60"/>
      <c r="AE23" s="60"/>
      <c r="AF23" s="60"/>
      <c r="AG23" s="60"/>
      <c r="AH23" s="60"/>
      <c r="AI23" s="60"/>
      <c r="AJ23" s="60"/>
    </row>
    <row r="24" spans="2:36" ht="15.75" customHeight="1" thickBot="1">
      <c r="B24" s="214">
        <f t="shared" ref="B24" si="19">B22+1</f>
        <v>8</v>
      </c>
      <c r="C24" s="216" t="s">
        <v>311</v>
      </c>
      <c r="D24" s="216"/>
      <c r="E24" s="56"/>
      <c r="F24" s="57">
        <v>2.2222222222222223E-2</v>
      </c>
      <c r="G24" s="57">
        <v>3.9583333333333331E-2</v>
      </c>
      <c r="H24" s="57">
        <v>3.6111111111111115E-2</v>
      </c>
      <c r="I24" s="57">
        <v>6.5972222222222224E-2</v>
      </c>
      <c r="J24" s="57">
        <v>5.347222222222222E-2</v>
      </c>
      <c r="K24" s="57">
        <v>4.8611111111111112E-2</v>
      </c>
      <c r="L24" s="58"/>
      <c r="M24" s="58"/>
      <c r="N24" s="58"/>
      <c r="O24" s="58"/>
      <c r="P24" s="59"/>
      <c r="Q24" s="60"/>
      <c r="R24" s="60"/>
      <c r="S24" s="60"/>
      <c r="T24" s="60"/>
      <c r="U24" s="60"/>
      <c r="V24" s="60"/>
      <c r="W24" s="60"/>
      <c r="X24" s="60"/>
      <c r="Y24" s="60"/>
      <c r="Z24" s="60"/>
      <c r="AA24" s="60"/>
      <c r="AB24" s="60"/>
      <c r="AC24" s="60"/>
      <c r="AD24" s="60"/>
      <c r="AE24" s="60"/>
      <c r="AF24" s="60"/>
      <c r="AG24" s="60"/>
      <c r="AH24" s="60"/>
      <c r="AI24" s="60"/>
      <c r="AJ24" s="60"/>
    </row>
    <row r="25" spans="2:36">
      <c r="B25" s="215"/>
      <c r="C25" s="217"/>
      <c r="D25" s="217"/>
      <c r="E25" s="61" t="s">
        <v>303</v>
      </c>
      <c r="F25" s="62">
        <f t="shared" ref="F25:G25" si="20">IF(ISBLANK(F24),"",IF(ISBLANK(F26),"",ROUND(F26-F24,10)))</f>
        <v>6.2500000000000003E-3</v>
      </c>
      <c r="G25" s="62">
        <f t="shared" si="20"/>
        <v>9.0277777999999993E-3</v>
      </c>
      <c r="H25" s="62">
        <f t="shared" ref="H25:K25" si="21">IF(ISBLANK(H24),"",IF(ISBLANK(H26),"",ROUND(H26-H24,10)))</f>
        <v>8.3333333000000006E-3</v>
      </c>
      <c r="I25" s="62">
        <f t="shared" si="21"/>
        <v>6.9444444000000003E-3</v>
      </c>
      <c r="J25" s="62">
        <f t="shared" si="21"/>
        <v>7.6388888999999998E-3</v>
      </c>
      <c r="K25" s="62">
        <f t="shared" si="21"/>
        <v>7.6388888999999998E-3</v>
      </c>
      <c r="L25" s="63" t="s">
        <v>304</v>
      </c>
      <c r="M25" s="63" cm="1">
        <f t="array" ref="M25">IFERROR(IF(L25="NO",MODE(IF($F$7:$K$7="YES",IF(F25:K25&gt;0,F25:K25))),MODE(IF($F$7:$K$7="YES",F25:K25))),"")</f>
        <v>7.6388888999999998E-3</v>
      </c>
      <c r="N25" s="63" t="s">
        <v>304</v>
      </c>
      <c r="O25" s="63" cm="1">
        <f t="array" ref="O25">IFERROR(IF(N25="NO",MEDIAN(IF($F$7:$K$7="YES",IF(F25:K25&gt;0,F25:K25))),MEDIAN(IF($F$7:$K$7="YES",F25:K25))),"")</f>
        <v>7.6388888999999998E-3</v>
      </c>
      <c r="P25" s="63" t="str">
        <f>IF(M25="","Median","Mode")</f>
        <v>Mode</v>
      </c>
      <c r="Q25" s="60"/>
      <c r="R25" s="60"/>
      <c r="S25" s="60"/>
      <c r="T25" s="60"/>
      <c r="U25" s="60"/>
      <c r="V25" s="60"/>
      <c r="W25" s="60"/>
      <c r="X25" s="60"/>
      <c r="Y25" s="60"/>
      <c r="Z25" s="60"/>
      <c r="AA25" s="60"/>
      <c r="AB25" s="60"/>
      <c r="AC25" s="60"/>
      <c r="AD25" s="60"/>
      <c r="AE25" s="60"/>
      <c r="AF25" s="60"/>
      <c r="AG25" s="60"/>
      <c r="AH25" s="60"/>
      <c r="AI25" s="60"/>
      <c r="AJ25" s="60"/>
    </row>
    <row r="26" spans="2:36" ht="15.75" customHeight="1" thickBot="1">
      <c r="B26" s="214">
        <f t="shared" ref="B26" si="22">B24+1</f>
        <v>9</v>
      </c>
      <c r="C26" s="216" t="s">
        <v>312</v>
      </c>
      <c r="D26" s="218"/>
      <c r="E26" s="56"/>
      <c r="F26" s="57">
        <v>2.8472222222222222E-2</v>
      </c>
      <c r="G26" s="57">
        <v>4.8611111111111112E-2</v>
      </c>
      <c r="H26" s="57">
        <v>4.4444444444444446E-2</v>
      </c>
      <c r="I26" s="57">
        <v>7.2916666666666671E-2</v>
      </c>
      <c r="J26" s="57">
        <v>6.1111111111111116E-2</v>
      </c>
      <c r="K26" s="57">
        <v>5.6250000000000001E-2</v>
      </c>
      <c r="L26" s="58"/>
      <c r="M26" s="58"/>
      <c r="N26" s="58"/>
      <c r="O26" s="58"/>
      <c r="P26" s="59"/>
      <c r="Q26" s="60"/>
      <c r="R26" s="60"/>
      <c r="S26" s="60"/>
      <c r="T26" s="60"/>
      <c r="U26" s="60"/>
      <c r="V26" s="60"/>
      <c r="W26" s="60"/>
      <c r="X26" s="60"/>
      <c r="Y26" s="60"/>
      <c r="Z26" s="60"/>
      <c r="AA26" s="60"/>
      <c r="AB26" s="60"/>
      <c r="AC26" s="60"/>
      <c r="AD26" s="60"/>
      <c r="AE26" s="60"/>
      <c r="AF26" s="60"/>
      <c r="AG26" s="60"/>
      <c r="AH26" s="60"/>
      <c r="AI26" s="60"/>
      <c r="AJ26" s="60"/>
    </row>
    <row r="27" spans="2:36">
      <c r="B27" s="215"/>
      <c r="C27" s="217"/>
      <c r="D27" s="219"/>
      <c r="E27" s="61" t="s">
        <v>307</v>
      </c>
      <c r="F27" s="62">
        <f t="shared" ref="F27:G27" si="23">IF(ISBLANK(F26),"",IF(ISBLANK(F28),"",ROUND(F28-F26,10)))</f>
        <v>9.0277777999999993E-3</v>
      </c>
      <c r="G27" s="62">
        <f t="shared" si="23"/>
        <v>1.11111111E-2</v>
      </c>
      <c r="H27" s="62">
        <f t="shared" ref="H27:K27" si="24">IF(ISBLANK(H26),"",IF(ISBLANK(H28),"",ROUND(H28-H26,10)))</f>
        <v>1.2500000000000001E-2</v>
      </c>
      <c r="I27" s="62">
        <f t="shared" si="24"/>
        <v>2.0138888899999999E-2</v>
      </c>
      <c r="J27" s="62">
        <f t="shared" si="24"/>
        <v>1.18055556E-2</v>
      </c>
      <c r="K27" s="62">
        <f t="shared" si="24"/>
        <v>2.6388888900000001E-2</v>
      </c>
      <c r="L27" s="63" t="s">
        <v>304</v>
      </c>
      <c r="M27" s="63" t="str" cm="1">
        <f t="array" ref="M27">IFERROR(IF(L27="NO",MODE(IF($F$7:$K$7="YES",IF(F27:K27&gt;0,F27:K27))),MODE(IF($F$7:$K$7="YES",F27:K27))),"")</f>
        <v/>
      </c>
      <c r="N27" s="63" t="s">
        <v>304</v>
      </c>
      <c r="O27" s="63" cm="1">
        <f t="array" ref="O27">IFERROR(IF(N27="NO",MEDIAN(IF($F$7:$K$7="YES",IF(F27:K27&gt;0,F27:K27))),MEDIAN(IF($F$7:$K$7="YES",F27:K27))),"")</f>
        <v>1.21527778E-2</v>
      </c>
      <c r="P27" s="63" t="str">
        <f>IF(M27="","Median","Mode")</f>
        <v>Median</v>
      </c>
      <c r="Q27" s="60"/>
      <c r="R27" s="60"/>
      <c r="S27" s="60"/>
      <c r="T27" s="60"/>
      <c r="U27" s="60"/>
      <c r="V27" s="60"/>
      <c r="W27" s="60"/>
      <c r="X27" s="60"/>
      <c r="Y27" s="60"/>
      <c r="Z27" s="60"/>
      <c r="AA27" s="60"/>
      <c r="AB27" s="60"/>
      <c r="AC27" s="60"/>
      <c r="AD27" s="60"/>
      <c r="AE27" s="60"/>
      <c r="AF27" s="60"/>
      <c r="AG27" s="60"/>
      <c r="AH27" s="60"/>
      <c r="AI27" s="60"/>
      <c r="AJ27" s="60"/>
    </row>
    <row r="28" spans="2:36" ht="15" customHeight="1" thickBot="1">
      <c r="B28" s="214">
        <f t="shared" ref="B28" si="25">B26+1</f>
        <v>10</v>
      </c>
      <c r="C28" s="216" t="s">
        <v>313</v>
      </c>
      <c r="D28" s="218"/>
      <c r="E28" s="56"/>
      <c r="F28" s="57">
        <v>3.7499999999999999E-2</v>
      </c>
      <c r="G28" s="57">
        <v>5.9722222222222225E-2</v>
      </c>
      <c r="H28" s="57">
        <v>5.6944444444444443E-2</v>
      </c>
      <c r="I28" s="57">
        <v>9.3055555555555558E-2</v>
      </c>
      <c r="J28" s="57">
        <v>7.2916666666666671E-2</v>
      </c>
      <c r="K28" s="57">
        <v>8.2638888888888887E-2</v>
      </c>
      <c r="L28" s="58"/>
      <c r="M28" s="58"/>
      <c r="N28" s="58"/>
      <c r="O28" s="58"/>
      <c r="P28" s="59"/>
      <c r="Q28" s="60"/>
      <c r="R28" s="60"/>
      <c r="S28" s="60"/>
      <c r="T28" s="60"/>
      <c r="U28" s="60"/>
      <c r="V28" s="60"/>
      <c r="W28" s="60"/>
      <c r="X28" s="60"/>
      <c r="Y28" s="60"/>
      <c r="Z28" s="60"/>
      <c r="AA28" s="60"/>
      <c r="AB28" s="60"/>
      <c r="AC28" s="60"/>
      <c r="AD28" s="60"/>
      <c r="AE28" s="60"/>
      <c r="AF28" s="60"/>
      <c r="AG28" s="60"/>
      <c r="AH28" s="60"/>
      <c r="AI28" s="60"/>
      <c r="AJ28" s="60"/>
    </row>
    <row r="29" spans="2:36" ht="14.45" thickBot="1">
      <c r="B29" s="215"/>
      <c r="C29" s="217"/>
      <c r="D29" s="219"/>
      <c r="E29" s="61" t="s">
        <v>303</v>
      </c>
      <c r="F29" s="62"/>
      <c r="G29" s="62"/>
      <c r="H29" s="62"/>
      <c r="I29" s="62"/>
      <c r="J29" s="62"/>
      <c r="K29" s="62"/>
      <c r="L29" s="63" t="s">
        <v>304</v>
      </c>
      <c r="M29" s="63" t="str" cm="1">
        <f t="array" ref="M29">IFERROR(IF(L29="NO",MODE(IF($F$7:$K$7="YES",IF(F29:K29&gt;0,F29:K29))),MODE(IF($F$7:$K$7="YES",F29:K29))),"")</f>
        <v/>
      </c>
      <c r="N29" s="63" t="s">
        <v>304</v>
      </c>
      <c r="O29" s="63" t="str" cm="1">
        <f t="array" ref="O29">IFERROR(IF(N29="NO",MEDIAN(IF($F$7:$K$7="YES",IF(F29:K29&gt;0,F29:K29))),MEDIAN(IF($F$7:$K$7="YES",F29:K29))),"")</f>
        <v/>
      </c>
      <c r="P29" s="63" t="str">
        <f>IF(M29="","Median","Mode")</f>
        <v>Median</v>
      </c>
      <c r="Q29" s="60"/>
      <c r="R29" s="60"/>
      <c r="S29" s="60"/>
      <c r="T29" s="60"/>
      <c r="U29" s="60"/>
      <c r="V29" s="60"/>
      <c r="W29" s="60"/>
      <c r="X29" s="60"/>
      <c r="Y29" s="60"/>
      <c r="Z29" s="60"/>
      <c r="AA29" s="60"/>
      <c r="AB29" s="60"/>
      <c r="AC29" s="60"/>
      <c r="AD29" s="60"/>
      <c r="AE29" s="60"/>
      <c r="AF29" s="60"/>
      <c r="AG29" s="60"/>
      <c r="AH29" s="60"/>
      <c r="AI29" s="60"/>
      <c r="AJ29" s="60"/>
    </row>
    <row r="30" spans="2:36" ht="15.75" hidden="1" customHeight="1" thickBot="1">
      <c r="B30" s="214">
        <f t="shared" ref="B30" si="26">B28+1</f>
        <v>11</v>
      </c>
      <c r="C30" s="216"/>
      <c r="D30" s="218"/>
      <c r="E30" s="56"/>
      <c r="F30" s="57">
        <v>0</v>
      </c>
      <c r="G30" s="57">
        <v>0</v>
      </c>
      <c r="H30" s="57">
        <v>0</v>
      </c>
      <c r="I30" s="57">
        <v>0</v>
      </c>
      <c r="J30" s="57">
        <v>0</v>
      </c>
      <c r="K30" s="57">
        <v>0</v>
      </c>
      <c r="L30" s="58"/>
      <c r="M30" s="58"/>
      <c r="N30" s="58"/>
      <c r="O30" s="58"/>
      <c r="P30" s="59"/>
      <c r="Q30" s="60"/>
      <c r="R30" s="60"/>
      <c r="S30" s="60"/>
      <c r="T30" s="60"/>
      <c r="U30" s="60"/>
      <c r="V30" s="60"/>
      <c r="W30" s="60"/>
      <c r="X30" s="60"/>
      <c r="Y30" s="60"/>
      <c r="Z30" s="60"/>
      <c r="AA30" s="60"/>
      <c r="AB30" s="60"/>
      <c r="AC30" s="60"/>
      <c r="AD30" s="60"/>
      <c r="AE30" s="60"/>
      <c r="AF30" s="60"/>
      <c r="AG30" s="60"/>
      <c r="AH30" s="60"/>
      <c r="AI30" s="60"/>
      <c r="AJ30" s="60"/>
    </row>
    <row r="31" spans="2:36" ht="14.45" hidden="1" thickBot="1">
      <c r="B31" s="215"/>
      <c r="C31" s="217"/>
      <c r="D31" s="219"/>
      <c r="E31" s="61" t="s">
        <v>303</v>
      </c>
      <c r="F31" s="62">
        <f t="shared" ref="F31:K31" si="27">IF(ISBLANK(F30),"",IF(ISBLANK(F32),"",ROUND(F32-F30,10)))</f>
        <v>0</v>
      </c>
      <c r="G31" s="62">
        <f t="shared" si="27"/>
        <v>0</v>
      </c>
      <c r="H31" s="62">
        <f t="shared" si="27"/>
        <v>0</v>
      </c>
      <c r="I31" s="62">
        <f t="shared" si="27"/>
        <v>0</v>
      </c>
      <c r="J31" s="62">
        <f t="shared" si="27"/>
        <v>0</v>
      </c>
      <c r="K31" s="62">
        <f t="shared" si="27"/>
        <v>0</v>
      </c>
      <c r="L31" s="63" t="s">
        <v>304</v>
      </c>
      <c r="M31" s="63" t="str" cm="1">
        <f t="array" ref="M31">IFERROR(IF(L31="NO",MODE(IF($F$7:$K$7="YES",IF(F31:K31&gt;0,F31:K31))),MODE(IF($F$7:$K$7="YES",F31:K31))),"")</f>
        <v/>
      </c>
      <c r="N31" s="63" t="s">
        <v>304</v>
      </c>
      <c r="O31" s="63" t="str" cm="1">
        <f t="array" ref="O31">IFERROR(IF(N31="NO",MEDIAN(IF($F$7:$K$7="YES",IF(F31:K31&gt;0,F31:K31))),MEDIAN(IF($F$7:$K$7="YES",F31:K31))),"")</f>
        <v/>
      </c>
      <c r="P31" s="63" t="str">
        <f>IF(M31="","Median","Mode")</f>
        <v>Median</v>
      </c>
      <c r="Q31" s="60"/>
      <c r="R31" s="60"/>
      <c r="S31" s="60"/>
      <c r="T31" s="60"/>
      <c r="U31" s="60"/>
      <c r="V31" s="60"/>
      <c r="W31" s="60"/>
      <c r="X31" s="60"/>
      <c r="Y31" s="60"/>
      <c r="Z31" s="60"/>
      <c r="AA31" s="60"/>
      <c r="AB31" s="60"/>
      <c r="AC31" s="60"/>
      <c r="AD31" s="60"/>
      <c r="AE31" s="60"/>
      <c r="AF31" s="60"/>
      <c r="AG31" s="60"/>
      <c r="AH31" s="60"/>
      <c r="AI31" s="60"/>
      <c r="AJ31" s="60"/>
    </row>
    <row r="32" spans="2:36" ht="15.75" hidden="1" customHeight="1">
      <c r="B32" s="214">
        <f t="shared" ref="B32" si="28">B30+1</f>
        <v>12</v>
      </c>
      <c r="C32" s="216"/>
      <c r="D32" s="218"/>
      <c r="E32" s="56"/>
      <c r="F32" s="57">
        <v>0</v>
      </c>
      <c r="G32" s="57">
        <v>0</v>
      </c>
      <c r="H32" s="57">
        <v>0</v>
      </c>
      <c r="I32" s="57">
        <v>0</v>
      </c>
      <c r="J32" s="57">
        <v>0</v>
      </c>
      <c r="K32" s="57">
        <v>0</v>
      </c>
      <c r="L32" s="58"/>
      <c r="M32" s="58"/>
      <c r="N32" s="58"/>
      <c r="O32" s="58"/>
      <c r="P32" s="59"/>
      <c r="Q32" s="60"/>
      <c r="R32" s="60"/>
      <c r="S32" s="60"/>
      <c r="T32" s="60"/>
      <c r="U32" s="60"/>
      <c r="V32" s="60"/>
      <c r="W32" s="60"/>
      <c r="X32" s="60"/>
      <c r="Y32" s="60"/>
      <c r="Z32" s="60"/>
      <c r="AA32" s="60"/>
      <c r="AB32" s="60"/>
      <c r="AC32" s="60"/>
      <c r="AD32" s="60"/>
      <c r="AE32" s="60"/>
      <c r="AF32" s="60"/>
      <c r="AG32" s="60"/>
      <c r="AH32" s="60"/>
      <c r="AI32" s="60"/>
      <c r="AJ32" s="60"/>
    </row>
    <row r="33" spans="2:36" ht="14.45" hidden="1" thickBot="1">
      <c r="B33" s="215"/>
      <c r="C33" s="217"/>
      <c r="D33" s="219"/>
      <c r="E33" s="61" t="s">
        <v>303</v>
      </c>
      <c r="F33" s="62">
        <f t="shared" ref="F33:K33" si="29">IF(ISBLANK(F32),"",IF(ISBLANK(F34),"",ROUND(F34-F32,10)))</f>
        <v>0</v>
      </c>
      <c r="G33" s="62">
        <f t="shared" si="29"/>
        <v>0</v>
      </c>
      <c r="H33" s="62">
        <f t="shared" si="29"/>
        <v>0</v>
      </c>
      <c r="I33" s="62">
        <f t="shared" si="29"/>
        <v>0</v>
      </c>
      <c r="J33" s="62">
        <f t="shared" si="29"/>
        <v>0</v>
      </c>
      <c r="K33" s="62">
        <f t="shared" si="29"/>
        <v>0</v>
      </c>
      <c r="L33" s="63" t="s">
        <v>304</v>
      </c>
      <c r="M33" s="63" t="str" cm="1">
        <f t="array" ref="M33">IFERROR(IF(L33="NO",MODE(IF($F$7:$K$7="YES",IF(F33:K33&gt;0,F33:K33))),MODE(IF($F$7:$K$7="YES",F33:K33))),"")</f>
        <v/>
      </c>
      <c r="N33" s="63" t="s">
        <v>304</v>
      </c>
      <c r="O33" s="63" t="str" cm="1">
        <f t="array" ref="O33">IFERROR(IF(N33="NO",MEDIAN(IF($F$7:$K$7="YES",IF(F33:K33&gt;0,F33:K33))),MEDIAN(IF($F$7:$K$7="YES",F33:K33))),"")</f>
        <v/>
      </c>
      <c r="P33" s="63" t="str">
        <f>IF(M33="","Median","Mode")</f>
        <v>Median</v>
      </c>
      <c r="Q33" s="60"/>
      <c r="R33" s="60"/>
      <c r="S33" s="60"/>
      <c r="T33" s="60"/>
      <c r="U33" s="60"/>
      <c r="V33" s="60"/>
      <c r="W33" s="60"/>
      <c r="X33" s="60"/>
      <c r="Y33" s="60"/>
      <c r="Z33" s="60"/>
      <c r="AA33" s="60"/>
      <c r="AB33" s="60"/>
      <c r="AC33" s="60"/>
      <c r="AD33" s="60"/>
      <c r="AE33" s="60"/>
      <c r="AF33" s="60"/>
      <c r="AG33" s="60"/>
      <c r="AH33" s="60"/>
      <c r="AI33" s="60"/>
      <c r="AJ33" s="60"/>
    </row>
    <row r="34" spans="2:36" ht="15" hidden="1" customHeight="1">
      <c r="B34" s="214">
        <f t="shared" ref="B34" si="30">B32+1</f>
        <v>13</v>
      </c>
      <c r="C34" s="216"/>
      <c r="D34" s="218"/>
      <c r="E34" s="56"/>
      <c r="F34" s="57">
        <v>0</v>
      </c>
      <c r="G34" s="57">
        <v>0</v>
      </c>
      <c r="H34" s="57">
        <v>0</v>
      </c>
      <c r="I34" s="57">
        <v>0</v>
      </c>
      <c r="J34" s="57">
        <v>0</v>
      </c>
      <c r="K34" s="57">
        <v>0</v>
      </c>
      <c r="L34" s="58"/>
      <c r="M34" s="58"/>
      <c r="N34" s="58"/>
      <c r="O34" s="58"/>
      <c r="P34" s="59"/>
      <c r="Q34" s="60"/>
      <c r="R34" s="60"/>
      <c r="S34" s="60"/>
      <c r="T34" s="60"/>
      <c r="U34" s="60"/>
      <c r="V34" s="60"/>
      <c r="W34" s="60"/>
      <c r="X34" s="60"/>
      <c r="Y34" s="60"/>
      <c r="Z34" s="60"/>
      <c r="AA34" s="60"/>
      <c r="AB34" s="60"/>
      <c r="AC34" s="60"/>
      <c r="AD34" s="60"/>
      <c r="AE34" s="60"/>
      <c r="AF34" s="60"/>
      <c r="AG34" s="60"/>
      <c r="AH34" s="60"/>
      <c r="AI34" s="60"/>
      <c r="AJ34" s="60"/>
    </row>
    <row r="35" spans="2:36" ht="14.45" hidden="1" thickBot="1">
      <c r="B35" s="215"/>
      <c r="C35" s="217"/>
      <c r="D35" s="219"/>
      <c r="E35" s="61" t="s">
        <v>303</v>
      </c>
      <c r="F35" s="62">
        <f t="shared" ref="F35:K35" si="31">IF(ISBLANK(F34),"",IF(ISBLANK(F36),"",ROUND(F36-F34,10)))</f>
        <v>0</v>
      </c>
      <c r="G35" s="62">
        <f t="shared" si="31"/>
        <v>0</v>
      </c>
      <c r="H35" s="62">
        <f t="shared" si="31"/>
        <v>0</v>
      </c>
      <c r="I35" s="62">
        <f t="shared" si="31"/>
        <v>0</v>
      </c>
      <c r="J35" s="62">
        <f t="shared" si="31"/>
        <v>0</v>
      </c>
      <c r="K35" s="62">
        <f t="shared" si="31"/>
        <v>0</v>
      </c>
      <c r="L35" s="63" t="s">
        <v>304</v>
      </c>
      <c r="M35" s="63" t="str" cm="1">
        <f t="array" ref="M35">IFERROR(IF(L35="NO",MODE(IF($F$7:$K$7="YES",IF(F35:K35&gt;0,F35:K35))),MODE(IF($F$7:$K$7="YES",F35:K35))),"")</f>
        <v/>
      </c>
      <c r="N35" s="63" t="s">
        <v>304</v>
      </c>
      <c r="O35" s="63" t="str" cm="1">
        <f t="array" ref="O35">IFERROR(IF(N35="NO",MEDIAN(IF($F$7:$K$7="YES",IF(F35:K35&gt;0,F35:K35))),MEDIAN(IF($F$7:$K$7="YES",F35:K35))),"")</f>
        <v/>
      </c>
      <c r="P35" s="63" t="str">
        <f>IF(M35="","Median","Mode")</f>
        <v>Median</v>
      </c>
      <c r="Q35" s="60"/>
      <c r="R35" s="60"/>
      <c r="S35" s="60"/>
      <c r="T35" s="60"/>
      <c r="U35" s="60"/>
      <c r="V35" s="60"/>
      <c r="W35" s="60"/>
      <c r="X35" s="60"/>
      <c r="Y35" s="60"/>
      <c r="Z35" s="60"/>
      <c r="AA35" s="60"/>
      <c r="AB35" s="60"/>
      <c r="AC35" s="60"/>
      <c r="AD35" s="60"/>
      <c r="AE35" s="60"/>
      <c r="AF35" s="60"/>
      <c r="AG35" s="60"/>
      <c r="AH35" s="60"/>
      <c r="AI35" s="60"/>
      <c r="AJ35" s="60"/>
    </row>
    <row r="36" spans="2:36" ht="15.75" hidden="1" customHeight="1">
      <c r="B36" s="214">
        <f t="shared" ref="B36" si="32">B34+1</f>
        <v>14</v>
      </c>
      <c r="C36" s="216"/>
      <c r="D36" s="218"/>
      <c r="E36" s="56"/>
      <c r="F36" s="57">
        <v>0</v>
      </c>
      <c r="G36" s="57">
        <v>0</v>
      </c>
      <c r="H36" s="57">
        <v>0</v>
      </c>
      <c r="I36" s="57">
        <v>0</v>
      </c>
      <c r="J36" s="57">
        <v>0</v>
      </c>
      <c r="K36" s="57">
        <v>0</v>
      </c>
      <c r="L36" s="58"/>
      <c r="M36" s="58"/>
      <c r="N36" s="58"/>
      <c r="O36" s="58"/>
      <c r="P36" s="59"/>
      <c r="Q36" s="60"/>
      <c r="R36" s="60"/>
      <c r="S36" s="60"/>
      <c r="T36" s="60"/>
      <c r="U36" s="60"/>
      <c r="V36" s="60"/>
      <c r="W36" s="60"/>
      <c r="X36" s="60"/>
      <c r="Y36" s="60"/>
      <c r="Z36" s="60"/>
      <c r="AA36" s="60"/>
      <c r="AB36" s="60"/>
      <c r="AC36" s="60"/>
      <c r="AD36" s="60"/>
      <c r="AE36" s="60"/>
      <c r="AF36" s="60"/>
      <c r="AG36" s="60"/>
      <c r="AH36" s="60"/>
      <c r="AI36" s="60"/>
      <c r="AJ36" s="60"/>
    </row>
    <row r="37" spans="2:36" ht="14.45" hidden="1" thickBot="1">
      <c r="B37" s="215"/>
      <c r="C37" s="217"/>
      <c r="D37" s="219"/>
      <c r="E37" s="61" t="s">
        <v>303</v>
      </c>
      <c r="F37" s="62">
        <f t="shared" ref="F37:K37" si="33">IF(ISBLANK(F36),"",IF(ISBLANK(F38),"",ROUND(F38-F36,10)))</f>
        <v>0</v>
      </c>
      <c r="G37" s="62">
        <f t="shared" si="33"/>
        <v>0</v>
      </c>
      <c r="H37" s="62">
        <f t="shared" si="33"/>
        <v>0</v>
      </c>
      <c r="I37" s="62">
        <f t="shared" si="33"/>
        <v>0</v>
      </c>
      <c r="J37" s="62">
        <f t="shared" si="33"/>
        <v>0</v>
      </c>
      <c r="K37" s="62">
        <f t="shared" si="33"/>
        <v>0</v>
      </c>
      <c r="L37" s="63" t="s">
        <v>304</v>
      </c>
      <c r="M37" s="63" t="str" cm="1">
        <f t="array" ref="M37">IFERROR(IF(L37="NO",MODE(IF($F$7:$K$7="YES",IF(F37:K37&gt;0,F37:K37))),MODE(IF($F$7:$K$7="YES",F37:K37))),"")</f>
        <v/>
      </c>
      <c r="N37" s="63" t="s">
        <v>304</v>
      </c>
      <c r="O37" s="63" t="str" cm="1">
        <f t="array" ref="O37">IFERROR(IF(N37="NO",MEDIAN(IF($F$7:$K$7="YES",IF(F37:K37&gt;0,F37:K37))),MEDIAN(IF($F$7:$K$7="YES",F37:K37))),"")</f>
        <v/>
      </c>
      <c r="P37" s="63" t="str">
        <f>IF(M37="","Median","Mode")</f>
        <v>Median</v>
      </c>
      <c r="Q37" s="60"/>
      <c r="R37" s="60"/>
      <c r="S37" s="60"/>
      <c r="T37" s="60"/>
      <c r="U37" s="60"/>
      <c r="V37" s="60"/>
      <c r="W37" s="60"/>
      <c r="X37" s="60"/>
      <c r="Y37" s="60"/>
      <c r="Z37" s="60"/>
      <c r="AA37" s="60"/>
      <c r="AB37" s="60"/>
      <c r="AC37" s="60"/>
      <c r="AD37" s="60"/>
      <c r="AE37" s="60"/>
      <c r="AF37" s="60"/>
      <c r="AG37" s="60"/>
      <c r="AH37" s="60"/>
      <c r="AI37" s="60"/>
      <c r="AJ37" s="60"/>
    </row>
    <row r="38" spans="2:36" ht="15" hidden="1" customHeight="1">
      <c r="B38" s="214">
        <f t="shared" ref="B38" si="34">B36+1</f>
        <v>15</v>
      </c>
      <c r="C38" s="216"/>
      <c r="D38" s="218"/>
      <c r="E38" s="56"/>
      <c r="F38" s="57">
        <v>0</v>
      </c>
      <c r="G38" s="57">
        <v>0</v>
      </c>
      <c r="H38" s="57">
        <v>0</v>
      </c>
      <c r="I38" s="57">
        <v>0</v>
      </c>
      <c r="J38" s="57">
        <v>0</v>
      </c>
      <c r="K38" s="57">
        <v>0</v>
      </c>
      <c r="L38" s="58"/>
      <c r="M38" s="58"/>
      <c r="N38" s="58"/>
      <c r="O38" s="58"/>
      <c r="P38" s="59"/>
      <c r="Q38" s="60"/>
      <c r="R38" s="60"/>
      <c r="S38" s="60"/>
      <c r="T38" s="60"/>
      <c r="U38" s="60"/>
      <c r="V38" s="60"/>
      <c r="W38" s="60"/>
      <c r="X38" s="60"/>
      <c r="Y38" s="60"/>
      <c r="Z38" s="60"/>
      <c r="AA38" s="60"/>
      <c r="AB38" s="60"/>
      <c r="AC38" s="60"/>
      <c r="AD38" s="60"/>
      <c r="AE38" s="60"/>
      <c r="AF38" s="60"/>
      <c r="AG38" s="60"/>
      <c r="AH38" s="60"/>
      <c r="AI38" s="60"/>
      <c r="AJ38" s="60"/>
    </row>
    <row r="39" spans="2:36" ht="14.45" hidden="1" thickBot="1">
      <c r="B39" s="215"/>
      <c r="C39" s="217"/>
      <c r="D39" s="219"/>
      <c r="E39" s="61" t="s">
        <v>303</v>
      </c>
      <c r="F39" s="62">
        <f t="shared" ref="F39:K39" si="35">IF(ISBLANK(F38),"",IF(ISBLANK(F40),"",ROUND(F40-F38,10)))</f>
        <v>0</v>
      </c>
      <c r="G39" s="62">
        <f t="shared" si="35"/>
        <v>0</v>
      </c>
      <c r="H39" s="62">
        <f t="shared" si="35"/>
        <v>0</v>
      </c>
      <c r="I39" s="62">
        <f t="shared" si="35"/>
        <v>0</v>
      </c>
      <c r="J39" s="62">
        <f t="shared" si="35"/>
        <v>0</v>
      </c>
      <c r="K39" s="62">
        <f t="shared" si="35"/>
        <v>0</v>
      </c>
      <c r="L39" s="63" t="s">
        <v>304</v>
      </c>
      <c r="M39" s="63" t="str" cm="1">
        <f t="array" ref="M39">IFERROR(IF(L39="NO",MODE(IF($F$7:$K$7="YES",IF(F39:K39&gt;0,F39:K39))),MODE(IF($F$7:$K$7="YES",F39:K39))),"")</f>
        <v/>
      </c>
      <c r="N39" s="63" t="s">
        <v>304</v>
      </c>
      <c r="O39" s="63" t="str" cm="1">
        <f t="array" ref="O39">IFERROR(IF(N39="NO",MEDIAN(IF($F$7:$K$7="YES",IF(F39:K39&gt;0,F39:K39))),MEDIAN(IF($F$7:$K$7="YES",F39:K39))),"")</f>
        <v/>
      </c>
      <c r="P39" s="63" t="str">
        <f t="shared" ref="P39" si="36">IF(M39="","Median","Mode")</f>
        <v>Median</v>
      </c>
      <c r="Q39" s="60"/>
      <c r="R39" s="60"/>
      <c r="S39" s="60"/>
      <c r="T39" s="60"/>
      <c r="U39" s="60"/>
      <c r="V39" s="60"/>
      <c r="W39" s="60"/>
      <c r="X39" s="60"/>
      <c r="Y39" s="60"/>
      <c r="Z39" s="60"/>
      <c r="AA39" s="60"/>
      <c r="AB39" s="60"/>
      <c r="AC39" s="60"/>
      <c r="AD39" s="60"/>
      <c r="AE39" s="60"/>
      <c r="AF39" s="60"/>
      <c r="AG39" s="60"/>
      <c r="AH39" s="60"/>
      <c r="AI39" s="60"/>
      <c r="AJ39" s="60"/>
    </row>
    <row r="40" spans="2:36" ht="15" hidden="1" customHeight="1">
      <c r="B40" s="214">
        <f t="shared" ref="B40" si="37">B38+1</f>
        <v>16</v>
      </c>
      <c r="C40" s="216"/>
      <c r="D40" s="218"/>
      <c r="E40" s="56"/>
      <c r="F40" s="57">
        <v>0</v>
      </c>
      <c r="G40" s="57">
        <v>0</v>
      </c>
      <c r="H40" s="57">
        <v>0</v>
      </c>
      <c r="I40" s="57">
        <v>0</v>
      </c>
      <c r="J40" s="57">
        <v>0</v>
      </c>
      <c r="K40" s="57">
        <v>0</v>
      </c>
      <c r="L40" s="58"/>
      <c r="M40" s="58"/>
      <c r="N40" s="58"/>
      <c r="O40" s="58"/>
      <c r="P40" s="59"/>
      <c r="Q40" s="60"/>
      <c r="R40" s="60"/>
      <c r="S40" s="60"/>
      <c r="T40" s="60"/>
      <c r="U40" s="60"/>
      <c r="V40" s="60"/>
      <c r="W40" s="60"/>
      <c r="X40" s="60"/>
      <c r="Y40" s="60"/>
      <c r="Z40" s="60"/>
      <c r="AA40" s="60"/>
      <c r="AB40" s="60"/>
      <c r="AC40" s="60"/>
      <c r="AD40" s="60"/>
      <c r="AE40" s="60"/>
      <c r="AF40" s="60"/>
      <c r="AG40" s="60"/>
      <c r="AH40" s="60"/>
      <c r="AI40" s="60"/>
      <c r="AJ40" s="60"/>
    </row>
    <row r="41" spans="2:36" ht="14.45" hidden="1" thickBot="1">
      <c r="B41" s="215"/>
      <c r="C41" s="217"/>
      <c r="D41" s="219"/>
      <c r="E41" s="61" t="s">
        <v>303</v>
      </c>
      <c r="F41" s="62">
        <f t="shared" ref="F41:K41" si="38">IF(ISBLANK(F40),"",IF(ISBLANK(F42),"",ROUND(F42-F40,10)))</f>
        <v>0</v>
      </c>
      <c r="G41" s="62">
        <f t="shared" si="38"/>
        <v>0</v>
      </c>
      <c r="H41" s="62">
        <f t="shared" si="38"/>
        <v>0</v>
      </c>
      <c r="I41" s="62">
        <f t="shared" si="38"/>
        <v>0</v>
      </c>
      <c r="J41" s="62">
        <f t="shared" si="38"/>
        <v>0</v>
      </c>
      <c r="K41" s="62">
        <f t="shared" si="38"/>
        <v>0</v>
      </c>
      <c r="L41" s="63" t="s">
        <v>304</v>
      </c>
      <c r="M41" s="63" t="str" cm="1">
        <f t="array" ref="M41">IFERROR(IF(L41="NO",MODE(IF($F$7:$K$7="YES",IF(F41:K41&gt;0,F41:K41))),MODE(IF($F$7:$K$7="YES",F41:K41))),"")</f>
        <v/>
      </c>
      <c r="N41" s="63" t="s">
        <v>304</v>
      </c>
      <c r="O41" s="63" t="str" cm="1">
        <f t="array" ref="O41">IFERROR(IF(N41="NO",MEDIAN(IF($F$7:$K$7="YES",IF(F41:K41&gt;0,F41:K41))),MEDIAN(IF($F$7:$K$7="YES",F41:K41))),"")</f>
        <v/>
      </c>
      <c r="P41" s="63" t="str">
        <f t="shared" ref="P41" si="39">IF(M41="","Median","Mode")</f>
        <v>Median</v>
      </c>
      <c r="Q41" s="60"/>
      <c r="R41" s="60"/>
      <c r="S41" s="60"/>
      <c r="T41" s="60"/>
      <c r="U41" s="60"/>
      <c r="V41" s="60"/>
      <c r="W41" s="60"/>
      <c r="X41" s="60"/>
      <c r="Y41" s="60"/>
      <c r="Z41" s="60"/>
      <c r="AA41" s="60"/>
      <c r="AB41" s="60"/>
      <c r="AC41" s="60"/>
      <c r="AD41" s="60"/>
      <c r="AE41" s="60"/>
      <c r="AF41" s="60"/>
      <c r="AG41" s="60"/>
      <c r="AH41" s="60"/>
      <c r="AI41" s="60"/>
      <c r="AJ41" s="60"/>
    </row>
    <row r="42" spans="2:36" ht="15" hidden="1" customHeight="1">
      <c r="B42" s="214">
        <f t="shared" ref="B42" si="40">B40+1</f>
        <v>17</v>
      </c>
      <c r="C42" s="216"/>
      <c r="D42" s="218"/>
      <c r="E42" s="56"/>
      <c r="F42" s="57">
        <v>0</v>
      </c>
      <c r="G42" s="57">
        <v>0</v>
      </c>
      <c r="H42" s="57">
        <v>0</v>
      </c>
      <c r="I42" s="57">
        <v>0</v>
      </c>
      <c r="J42" s="57">
        <v>0</v>
      </c>
      <c r="K42" s="57">
        <v>0</v>
      </c>
      <c r="L42" s="58"/>
      <c r="M42" s="58"/>
      <c r="N42" s="58"/>
      <c r="O42" s="58"/>
      <c r="P42" s="59"/>
      <c r="Q42" s="60"/>
      <c r="R42" s="60"/>
      <c r="S42" s="60"/>
      <c r="T42" s="60"/>
      <c r="U42" s="60"/>
      <c r="V42" s="60"/>
      <c r="W42" s="60"/>
      <c r="X42" s="60"/>
      <c r="Y42" s="60"/>
      <c r="Z42" s="60"/>
      <c r="AA42" s="60"/>
      <c r="AB42" s="60"/>
      <c r="AC42" s="60"/>
      <c r="AD42" s="60"/>
      <c r="AE42" s="60"/>
      <c r="AF42" s="60"/>
      <c r="AG42" s="60"/>
      <c r="AH42" s="60"/>
      <c r="AI42" s="60"/>
      <c r="AJ42" s="60"/>
    </row>
    <row r="43" spans="2:36" ht="14.45" hidden="1" thickBot="1">
      <c r="B43" s="215"/>
      <c r="C43" s="217"/>
      <c r="D43" s="219"/>
      <c r="E43" s="61" t="s">
        <v>303</v>
      </c>
      <c r="F43" s="62">
        <f t="shared" ref="F43:K43" si="41">IF(ISBLANK(F42),"",IF(ISBLANK(F44),"",ROUND(F44-F42,10)))</f>
        <v>0</v>
      </c>
      <c r="G43" s="62">
        <f t="shared" si="41"/>
        <v>0</v>
      </c>
      <c r="H43" s="62">
        <f t="shared" si="41"/>
        <v>0</v>
      </c>
      <c r="I43" s="62">
        <f t="shared" si="41"/>
        <v>0</v>
      </c>
      <c r="J43" s="62">
        <f t="shared" si="41"/>
        <v>0</v>
      </c>
      <c r="K43" s="62">
        <f t="shared" si="41"/>
        <v>0</v>
      </c>
      <c r="L43" s="63" t="s">
        <v>304</v>
      </c>
      <c r="M43" s="63" t="str" cm="1">
        <f t="array" ref="M43">IFERROR(IF(L43="NO",MODE(IF($F$7:$K$7="YES",IF(F43:K43&gt;0,F43:K43))),MODE(IF($F$7:$K$7="YES",F43:K43))),"")</f>
        <v/>
      </c>
      <c r="N43" s="63" t="s">
        <v>304</v>
      </c>
      <c r="O43" s="63" t="str" cm="1">
        <f t="array" ref="O43">IFERROR(IF(N43="NO",MEDIAN(IF($F$7:$K$7="YES",IF(F43:K43&gt;0,F43:K43))),MEDIAN(IF($F$7:$K$7="YES",F43:K43))),"")</f>
        <v/>
      </c>
      <c r="P43" s="63" t="str">
        <f t="shared" ref="P43" si="42">IF(M43="","Median","Mode")</f>
        <v>Median</v>
      </c>
      <c r="Q43" s="60"/>
      <c r="R43" s="60"/>
      <c r="S43" s="60"/>
      <c r="T43" s="60"/>
      <c r="U43" s="60"/>
      <c r="V43" s="60"/>
      <c r="W43" s="60"/>
      <c r="X43" s="60"/>
      <c r="Y43" s="60"/>
      <c r="Z43" s="60"/>
      <c r="AA43" s="60"/>
      <c r="AB43" s="60"/>
      <c r="AC43" s="60"/>
      <c r="AD43" s="60"/>
      <c r="AE43" s="60"/>
      <c r="AF43" s="60"/>
      <c r="AG43" s="60"/>
      <c r="AH43" s="60"/>
      <c r="AI43" s="60"/>
      <c r="AJ43" s="60"/>
    </row>
    <row r="44" spans="2:36" ht="15" hidden="1" customHeight="1">
      <c r="B44" s="214">
        <f t="shared" ref="B44" si="43">B42+1</f>
        <v>18</v>
      </c>
      <c r="C44" s="216"/>
      <c r="D44" s="218"/>
      <c r="E44" s="56"/>
      <c r="F44" s="57">
        <v>0</v>
      </c>
      <c r="G44" s="57">
        <v>0</v>
      </c>
      <c r="H44" s="57">
        <v>0</v>
      </c>
      <c r="I44" s="57">
        <v>0</v>
      </c>
      <c r="J44" s="57">
        <v>0</v>
      </c>
      <c r="K44" s="57">
        <v>0</v>
      </c>
      <c r="L44" s="58"/>
      <c r="M44" s="58"/>
      <c r="N44" s="58"/>
      <c r="O44" s="58"/>
      <c r="P44" s="59"/>
      <c r="Q44" s="60"/>
      <c r="R44" s="60"/>
      <c r="S44" s="60"/>
      <c r="T44" s="60"/>
      <c r="U44" s="60"/>
      <c r="V44" s="60"/>
      <c r="W44" s="60"/>
      <c r="X44" s="60"/>
      <c r="Y44" s="60"/>
      <c r="Z44" s="60"/>
      <c r="AA44" s="60"/>
      <c r="AB44" s="60"/>
      <c r="AC44" s="60"/>
      <c r="AD44" s="60"/>
      <c r="AE44" s="60"/>
      <c r="AF44" s="60"/>
      <c r="AG44" s="60"/>
      <c r="AH44" s="60"/>
      <c r="AI44" s="60"/>
      <c r="AJ44" s="60"/>
    </row>
    <row r="45" spans="2:36" ht="14.45" hidden="1" thickBot="1">
      <c r="B45" s="215"/>
      <c r="C45" s="217"/>
      <c r="D45" s="219"/>
      <c r="E45" s="61" t="s">
        <v>303</v>
      </c>
      <c r="F45" s="62">
        <f t="shared" ref="F45:K45" si="44">IF(ISBLANK(F44),"",IF(ISBLANK(F46),"",ROUND(F46-F44,10)))</f>
        <v>0</v>
      </c>
      <c r="G45" s="62">
        <f t="shared" si="44"/>
        <v>0</v>
      </c>
      <c r="H45" s="62">
        <f t="shared" si="44"/>
        <v>0</v>
      </c>
      <c r="I45" s="62">
        <f t="shared" si="44"/>
        <v>0</v>
      </c>
      <c r="J45" s="62">
        <f t="shared" si="44"/>
        <v>0</v>
      </c>
      <c r="K45" s="62">
        <f t="shared" si="44"/>
        <v>0</v>
      </c>
      <c r="L45" s="63" t="s">
        <v>304</v>
      </c>
      <c r="M45" s="63" t="str" cm="1">
        <f t="array" ref="M45">IFERROR(IF(L45="NO",MODE(IF($F$7:$K$7="YES",IF(F45:K45&gt;0,F45:K45))),MODE(IF($F$7:$K$7="YES",F45:K45))),"")</f>
        <v/>
      </c>
      <c r="N45" s="63" t="s">
        <v>304</v>
      </c>
      <c r="O45" s="63" t="str" cm="1">
        <f t="array" ref="O45">IFERROR(IF(N45="NO",MEDIAN(IF($F$7:$K$7="YES",IF(F45:K45&gt;0,F45:K45))),MEDIAN(IF($F$7:$K$7="YES",F45:K45))),"")</f>
        <v/>
      </c>
      <c r="P45" s="63" t="str">
        <f t="shared" ref="P45" si="45">IF(M45="","Median","Mode")</f>
        <v>Median</v>
      </c>
      <c r="Q45" s="60"/>
      <c r="R45" s="60"/>
      <c r="S45" s="60"/>
      <c r="T45" s="60"/>
      <c r="U45" s="60"/>
      <c r="V45" s="60"/>
      <c r="W45" s="60"/>
      <c r="X45" s="60"/>
      <c r="Y45" s="60"/>
      <c r="Z45" s="60"/>
      <c r="AA45" s="60"/>
      <c r="AB45" s="60"/>
      <c r="AC45" s="60"/>
      <c r="AD45" s="60"/>
      <c r="AE45" s="60"/>
      <c r="AF45" s="60"/>
      <c r="AG45" s="60"/>
      <c r="AH45" s="60"/>
      <c r="AI45" s="60"/>
      <c r="AJ45" s="60"/>
    </row>
    <row r="46" spans="2:36" ht="15" hidden="1" customHeight="1">
      <c r="B46" s="214">
        <f t="shared" ref="B46" si="46">B44+1</f>
        <v>19</v>
      </c>
      <c r="C46" s="216"/>
      <c r="D46" s="218"/>
      <c r="E46" s="56"/>
      <c r="F46" s="57">
        <v>0</v>
      </c>
      <c r="G46" s="57">
        <v>0</v>
      </c>
      <c r="H46" s="57">
        <v>0</v>
      </c>
      <c r="I46" s="57">
        <v>0</v>
      </c>
      <c r="J46" s="57">
        <v>0</v>
      </c>
      <c r="K46" s="57">
        <v>0</v>
      </c>
      <c r="L46" s="58"/>
      <c r="M46" s="58"/>
      <c r="N46" s="58"/>
      <c r="O46" s="58"/>
      <c r="P46" s="59"/>
      <c r="Q46" s="60"/>
      <c r="R46" s="60"/>
      <c r="S46" s="60"/>
      <c r="T46" s="60"/>
      <c r="U46" s="60"/>
      <c r="V46" s="60"/>
      <c r="W46" s="60"/>
      <c r="X46" s="60"/>
      <c r="Y46" s="60"/>
      <c r="Z46" s="60"/>
      <c r="AA46" s="60"/>
      <c r="AB46" s="60"/>
      <c r="AC46" s="60"/>
      <c r="AD46" s="60"/>
      <c r="AE46" s="60"/>
      <c r="AF46" s="60"/>
      <c r="AG46" s="60"/>
      <c r="AH46" s="60"/>
      <c r="AI46" s="60"/>
      <c r="AJ46" s="60"/>
    </row>
    <row r="47" spans="2:36" ht="14.45" hidden="1" thickBot="1">
      <c r="B47" s="215"/>
      <c r="C47" s="217"/>
      <c r="D47" s="219"/>
      <c r="E47" s="61" t="s">
        <v>303</v>
      </c>
      <c r="F47" s="62">
        <f t="shared" ref="F47:K47" si="47">IF(ISBLANK(F46),"",IF(ISBLANK(F48),"",ROUND(F48-F46,10)))</f>
        <v>0</v>
      </c>
      <c r="G47" s="62">
        <f t="shared" si="47"/>
        <v>0</v>
      </c>
      <c r="H47" s="62">
        <f t="shared" si="47"/>
        <v>0</v>
      </c>
      <c r="I47" s="62">
        <f t="shared" si="47"/>
        <v>0</v>
      </c>
      <c r="J47" s="62">
        <f t="shared" si="47"/>
        <v>0</v>
      </c>
      <c r="K47" s="62">
        <f t="shared" si="47"/>
        <v>0</v>
      </c>
      <c r="L47" s="63" t="s">
        <v>304</v>
      </c>
      <c r="M47" s="63" t="str" cm="1">
        <f t="array" ref="M47">IFERROR(IF(L47="NO",MODE(IF($F$7:$K$7="YES",IF(F47:K47&gt;0,F47:K47))),MODE(IF($F$7:$K$7="YES",F47:K47))),"")</f>
        <v/>
      </c>
      <c r="N47" s="63" t="s">
        <v>304</v>
      </c>
      <c r="O47" s="63" t="str" cm="1">
        <f t="array" ref="O47">IFERROR(IF(N47="NO",MEDIAN(IF($F$7:$K$7="YES",IF(F47:K47&gt;0,F47:K47))),MEDIAN(IF($F$7:$K$7="YES",F47:K47))),"")</f>
        <v/>
      </c>
      <c r="P47" s="63" t="str">
        <f t="shared" ref="P47" si="48">IF(M47="","Median","Mode")</f>
        <v>Median</v>
      </c>
      <c r="Q47" s="60"/>
      <c r="R47" s="60"/>
      <c r="S47" s="60"/>
      <c r="T47" s="60"/>
      <c r="U47" s="60"/>
      <c r="V47" s="60"/>
      <c r="W47" s="60"/>
      <c r="X47" s="60"/>
      <c r="Y47" s="60"/>
      <c r="Z47" s="60"/>
      <c r="AA47" s="60"/>
      <c r="AB47" s="60"/>
      <c r="AC47" s="60"/>
      <c r="AD47" s="60"/>
      <c r="AE47" s="60"/>
      <c r="AF47" s="60"/>
      <c r="AG47" s="60"/>
      <c r="AH47" s="60"/>
      <c r="AI47" s="60"/>
      <c r="AJ47" s="60"/>
    </row>
    <row r="48" spans="2:36" ht="15" hidden="1" customHeight="1">
      <c r="B48" s="214">
        <f t="shared" ref="B48" si="49">B46+1</f>
        <v>20</v>
      </c>
      <c r="C48" s="216"/>
      <c r="D48" s="218"/>
      <c r="E48" s="56"/>
      <c r="F48" s="57">
        <v>0</v>
      </c>
      <c r="G48" s="57">
        <v>0</v>
      </c>
      <c r="H48" s="57">
        <v>0</v>
      </c>
      <c r="I48" s="57">
        <v>0</v>
      </c>
      <c r="J48" s="57">
        <v>0</v>
      </c>
      <c r="K48" s="57">
        <v>0</v>
      </c>
      <c r="L48" s="58"/>
      <c r="M48" s="58"/>
      <c r="N48" s="58"/>
      <c r="O48" s="58"/>
      <c r="P48" s="59"/>
      <c r="Q48" s="60"/>
      <c r="R48" s="60"/>
      <c r="S48" s="60"/>
      <c r="T48" s="60"/>
      <c r="U48" s="60"/>
      <c r="V48" s="60"/>
      <c r="W48" s="60"/>
      <c r="X48" s="60"/>
      <c r="Y48" s="60"/>
      <c r="Z48" s="60"/>
      <c r="AA48" s="60"/>
      <c r="AB48" s="60"/>
      <c r="AC48" s="60"/>
      <c r="AD48" s="60"/>
      <c r="AE48" s="60"/>
      <c r="AF48" s="60"/>
      <c r="AG48" s="60"/>
      <c r="AH48" s="60"/>
      <c r="AI48" s="60"/>
      <c r="AJ48" s="60"/>
    </row>
    <row r="49" spans="2:36" ht="14.45" hidden="1" thickBot="1">
      <c r="B49" s="215"/>
      <c r="C49" s="217"/>
      <c r="D49" s="219"/>
      <c r="E49" s="61" t="s">
        <v>303</v>
      </c>
      <c r="F49" s="62">
        <f t="shared" ref="F49:K49" si="50">IF(ISBLANK(F48),"",IF(ISBLANK(F50),"",ROUND(F50-F48,10)))</f>
        <v>0</v>
      </c>
      <c r="G49" s="62">
        <f t="shared" si="50"/>
        <v>0</v>
      </c>
      <c r="H49" s="62">
        <f t="shared" si="50"/>
        <v>0</v>
      </c>
      <c r="I49" s="62">
        <f t="shared" si="50"/>
        <v>0</v>
      </c>
      <c r="J49" s="62">
        <f t="shared" si="50"/>
        <v>0</v>
      </c>
      <c r="K49" s="62">
        <f t="shared" si="50"/>
        <v>0</v>
      </c>
      <c r="L49" s="63" t="s">
        <v>304</v>
      </c>
      <c r="M49" s="63" t="str" cm="1">
        <f t="array" ref="M49">IFERROR(IF(L49="NO",MODE(IF($F$7:$K$7="YES",IF(F49:K49&gt;0,F49:K49))),MODE(IF($F$7:$K$7="YES",F49:K49))),"")</f>
        <v/>
      </c>
      <c r="N49" s="63" t="s">
        <v>304</v>
      </c>
      <c r="O49" s="63" t="str" cm="1">
        <f t="array" ref="O49">IFERROR(IF(N49="NO",MEDIAN(IF($F$7:$K$7="YES",IF(F49:K49&gt;0,F49:K49))),MEDIAN(IF($F$7:$K$7="YES",F49:K49))),"")</f>
        <v/>
      </c>
      <c r="P49" s="63" t="str">
        <f t="shared" ref="P49" si="51">IF(M49="","Median","Mode")</f>
        <v>Median</v>
      </c>
      <c r="Q49" s="60"/>
      <c r="R49" s="60"/>
      <c r="S49" s="60"/>
      <c r="T49" s="60"/>
      <c r="U49" s="60"/>
      <c r="V49" s="60"/>
      <c r="W49" s="60"/>
      <c r="X49" s="60"/>
      <c r="Y49" s="60"/>
      <c r="Z49" s="60"/>
      <c r="AA49" s="60"/>
      <c r="AB49" s="60"/>
      <c r="AC49" s="60"/>
      <c r="AD49" s="60"/>
      <c r="AE49" s="60"/>
      <c r="AF49" s="60"/>
      <c r="AG49" s="60"/>
      <c r="AH49" s="60"/>
      <c r="AI49" s="60"/>
      <c r="AJ49" s="60"/>
    </row>
    <row r="50" spans="2:36" ht="15" hidden="1" customHeight="1">
      <c r="B50" s="214">
        <f t="shared" ref="B50" si="52">B48+1</f>
        <v>21</v>
      </c>
      <c r="C50" s="216"/>
      <c r="D50" s="218"/>
      <c r="E50" s="56"/>
      <c r="F50" s="57">
        <v>0</v>
      </c>
      <c r="G50" s="57">
        <v>0</v>
      </c>
      <c r="H50" s="57">
        <v>0</v>
      </c>
      <c r="I50" s="57">
        <v>0</v>
      </c>
      <c r="J50" s="57">
        <v>0</v>
      </c>
      <c r="K50" s="57">
        <v>0</v>
      </c>
      <c r="L50" s="58"/>
      <c r="M50" s="58"/>
      <c r="N50" s="58"/>
      <c r="O50" s="58"/>
      <c r="P50" s="59"/>
      <c r="Q50" s="60"/>
      <c r="R50" s="60"/>
      <c r="S50" s="60"/>
      <c r="T50" s="60"/>
      <c r="U50" s="60"/>
      <c r="V50" s="60"/>
      <c r="W50" s="60"/>
      <c r="X50" s="60"/>
      <c r="Y50" s="60"/>
      <c r="Z50" s="60"/>
      <c r="AA50" s="60"/>
      <c r="AB50" s="60"/>
      <c r="AC50" s="60"/>
      <c r="AD50" s="60"/>
      <c r="AE50" s="60"/>
      <c r="AF50" s="60"/>
      <c r="AG50" s="60"/>
      <c r="AH50" s="60"/>
      <c r="AI50" s="60"/>
      <c r="AJ50" s="60"/>
    </row>
    <row r="51" spans="2:36" ht="14.45" hidden="1" thickBot="1">
      <c r="B51" s="215"/>
      <c r="C51" s="217"/>
      <c r="D51" s="219"/>
      <c r="E51" s="61" t="s">
        <v>303</v>
      </c>
      <c r="F51" s="62">
        <f t="shared" ref="F51:K51" si="53">IF(ISBLANK(F50),"",IF(ISBLANK(F52),"",ROUND(F52-F50,10)))</f>
        <v>0</v>
      </c>
      <c r="G51" s="62">
        <f t="shared" si="53"/>
        <v>0</v>
      </c>
      <c r="H51" s="62">
        <f t="shared" si="53"/>
        <v>0</v>
      </c>
      <c r="I51" s="62">
        <f t="shared" si="53"/>
        <v>0</v>
      </c>
      <c r="J51" s="62">
        <f t="shared" si="53"/>
        <v>0</v>
      </c>
      <c r="K51" s="62">
        <f t="shared" si="53"/>
        <v>0</v>
      </c>
      <c r="L51" s="63" t="s">
        <v>304</v>
      </c>
      <c r="M51" s="63" t="str" cm="1">
        <f t="array" ref="M51">IFERROR(IF(L51="NO",MODE(IF($F$7:$K$7="YES",IF(F51:K51&gt;0,F51:K51))),MODE(IF($F$7:$K$7="YES",F51:K51))),"")</f>
        <v/>
      </c>
      <c r="N51" s="63" t="s">
        <v>304</v>
      </c>
      <c r="O51" s="63" t="str" cm="1">
        <f t="array" ref="O51">IFERROR(IF(N51="NO",MEDIAN(IF($F$7:$K$7="YES",IF(F51:K51&gt;0,F51:K51))),MEDIAN(IF($F$7:$K$7="YES",F51:K51))),"")</f>
        <v/>
      </c>
      <c r="P51" s="63" t="str">
        <f t="shared" ref="P51" si="54">IF(M51="","Median","Mode")</f>
        <v>Median</v>
      </c>
      <c r="Q51" s="60"/>
      <c r="R51" s="60"/>
      <c r="S51" s="60"/>
      <c r="T51" s="60"/>
      <c r="U51" s="60"/>
      <c r="V51" s="60"/>
      <c r="W51" s="60"/>
      <c r="X51" s="60"/>
      <c r="Y51" s="60"/>
      <c r="Z51" s="60"/>
      <c r="AA51" s="60"/>
      <c r="AB51" s="60"/>
      <c r="AC51" s="60"/>
      <c r="AD51" s="60"/>
      <c r="AE51" s="60"/>
      <c r="AF51" s="60"/>
      <c r="AG51" s="60"/>
      <c r="AH51" s="60"/>
      <c r="AI51" s="60"/>
      <c r="AJ51" s="60"/>
    </row>
    <row r="52" spans="2:36" ht="15" hidden="1" customHeight="1">
      <c r="B52" s="214">
        <f t="shared" ref="B52" si="55">B50+1</f>
        <v>22</v>
      </c>
      <c r="C52" s="216"/>
      <c r="D52" s="218"/>
      <c r="E52" s="56"/>
      <c r="F52" s="57">
        <v>0</v>
      </c>
      <c r="G52" s="57">
        <v>0</v>
      </c>
      <c r="H52" s="57">
        <v>0</v>
      </c>
      <c r="I52" s="57">
        <v>0</v>
      </c>
      <c r="J52" s="57">
        <v>0</v>
      </c>
      <c r="K52" s="57">
        <v>0</v>
      </c>
      <c r="L52" s="58"/>
      <c r="M52" s="58"/>
      <c r="N52" s="58"/>
      <c r="O52" s="58"/>
      <c r="P52" s="59"/>
      <c r="Q52" s="60"/>
      <c r="R52" s="60"/>
      <c r="S52" s="60"/>
      <c r="T52" s="60"/>
      <c r="U52" s="60"/>
      <c r="V52" s="60"/>
      <c r="W52" s="60"/>
      <c r="X52" s="60"/>
      <c r="Y52" s="60"/>
      <c r="Z52" s="60"/>
      <c r="AA52" s="60"/>
      <c r="AB52" s="60"/>
      <c r="AC52" s="60"/>
      <c r="AD52" s="60"/>
      <c r="AE52" s="60"/>
      <c r="AF52" s="60"/>
      <c r="AG52" s="60"/>
      <c r="AH52" s="60"/>
      <c r="AI52" s="60"/>
      <c r="AJ52" s="60"/>
    </row>
    <row r="53" spans="2:36" ht="14.45" hidden="1" thickBot="1">
      <c r="B53" s="215"/>
      <c r="C53" s="217"/>
      <c r="D53" s="219"/>
      <c r="E53" s="61" t="s">
        <v>303</v>
      </c>
      <c r="F53" s="62">
        <f t="shared" ref="F53:K53" si="56">IF(ISBLANK(F52),"",IF(ISBLANK(F54),"",ROUND(F54-F52,10)))</f>
        <v>0</v>
      </c>
      <c r="G53" s="62">
        <f t="shared" si="56"/>
        <v>0</v>
      </c>
      <c r="H53" s="62">
        <f t="shared" si="56"/>
        <v>0</v>
      </c>
      <c r="I53" s="62">
        <f t="shared" si="56"/>
        <v>0</v>
      </c>
      <c r="J53" s="62">
        <f t="shared" si="56"/>
        <v>0</v>
      </c>
      <c r="K53" s="62">
        <f t="shared" si="56"/>
        <v>0</v>
      </c>
      <c r="L53" s="63" t="s">
        <v>304</v>
      </c>
      <c r="M53" s="63" t="str" cm="1">
        <f t="array" ref="M53">IFERROR(IF(L53="NO",MODE(IF($F$7:$K$7="YES",IF(F53:K53&gt;0,F53:K53))),MODE(IF($F$7:$K$7="YES",F53:K53))),"")</f>
        <v/>
      </c>
      <c r="N53" s="63" t="s">
        <v>304</v>
      </c>
      <c r="O53" s="63" t="str" cm="1">
        <f t="array" ref="O53">IFERROR(IF(N53="NO",MEDIAN(IF($F$7:$K$7="YES",IF(F53:K53&gt;0,F53:K53))),MEDIAN(IF($F$7:$K$7="YES",F53:K53))),"")</f>
        <v/>
      </c>
      <c r="P53" s="63" t="str">
        <f t="shared" ref="P53" si="57">IF(M53="","Median","Mode")</f>
        <v>Median</v>
      </c>
      <c r="Q53" s="60"/>
      <c r="R53" s="60"/>
      <c r="S53" s="60"/>
      <c r="T53" s="60"/>
      <c r="U53" s="60"/>
      <c r="V53" s="60"/>
      <c r="W53" s="60"/>
      <c r="X53" s="60"/>
      <c r="Y53" s="60"/>
      <c r="Z53" s="60"/>
      <c r="AA53" s="60"/>
      <c r="AB53" s="60"/>
      <c r="AC53" s="60"/>
      <c r="AD53" s="60"/>
      <c r="AE53" s="60"/>
      <c r="AF53" s="60"/>
      <c r="AG53" s="60"/>
      <c r="AH53" s="60"/>
      <c r="AI53" s="60"/>
      <c r="AJ53" s="60"/>
    </row>
    <row r="54" spans="2:36" ht="15" hidden="1" customHeight="1">
      <c r="B54" s="214">
        <f t="shared" ref="B54" si="58">B52+1</f>
        <v>23</v>
      </c>
      <c r="C54" s="216"/>
      <c r="D54" s="218"/>
      <c r="E54" s="56"/>
      <c r="F54" s="57">
        <v>0</v>
      </c>
      <c r="G54" s="57">
        <v>0</v>
      </c>
      <c r="H54" s="57">
        <v>0</v>
      </c>
      <c r="I54" s="57">
        <v>0</v>
      </c>
      <c r="J54" s="57">
        <v>0</v>
      </c>
      <c r="K54" s="57">
        <v>0</v>
      </c>
      <c r="L54" s="58"/>
      <c r="M54" s="58"/>
      <c r="N54" s="58"/>
      <c r="O54" s="58"/>
      <c r="P54" s="59"/>
      <c r="Q54" s="60"/>
      <c r="R54" s="60"/>
      <c r="S54" s="60"/>
      <c r="T54" s="60"/>
      <c r="U54" s="60"/>
      <c r="V54" s="60"/>
      <c r="W54" s="60"/>
      <c r="X54" s="60"/>
      <c r="Y54" s="60"/>
      <c r="Z54" s="60"/>
      <c r="AA54" s="60"/>
      <c r="AB54" s="60"/>
      <c r="AC54" s="60"/>
      <c r="AD54" s="60"/>
      <c r="AE54" s="60"/>
      <c r="AF54" s="60"/>
      <c r="AG54" s="60"/>
      <c r="AH54" s="60"/>
      <c r="AI54" s="60"/>
      <c r="AJ54" s="60"/>
    </row>
    <row r="55" spans="2:36" ht="14.45" hidden="1" thickBot="1">
      <c r="B55" s="215"/>
      <c r="C55" s="217"/>
      <c r="D55" s="219"/>
      <c r="E55" s="61" t="s">
        <v>303</v>
      </c>
      <c r="F55" s="62">
        <f t="shared" ref="F55:K55" si="59">IF(ISBLANK(F54),"",IF(ISBLANK(F56),"",ROUND(F56-F54,10)))</f>
        <v>0</v>
      </c>
      <c r="G55" s="62">
        <f t="shared" si="59"/>
        <v>0</v>
      </c>
      <c r="H55" s="62">
        <f t="shared" si="59"/>
        <v>0</v>
      </c>
      <c r="I55" s="62">
        <f t="shared" si="59"/>
        <v>0</v>
      </c>
      <c r="J55" s="62">
        <f t="shared" si="59"/>
        <v>0</v>
      </c>
      <c r="K55" s="62">
        <f t="shared" si="59"/>
        <v>0</v>
      </c>
      <c r="L55" s="63" t="s">
        <v>304</v>
      </c>
      <c r="M55" s="63" t="str" cm="1">
        <f t="array" ref="M55">IFERROR(IF(L55="NO",MODE(IF($F$7:$K$7="YES",IF(F55:K55&gt;0,F55:K55))),MODE(IF($F$7:$K$7="YES",F55:K55))),"")</f>
        <v/>
      </c>
      <c r="N55" s="63" t="s">
        <v>304</v>
      </c>
      <c r="O55" s="63" t="str" cm="1">
        <f t="array" ref="O55">IFERROR(IF(N55="NO",MEDIAN(IF($F$7:$K$7="YES",IF(F55:K55&gt;0,F55:K55))),MEDIAN(IF($F$7:$K$7="YES",F55:K55))),"")</f>
        <v/>
      </c>
      <c r="P55" s="63" t="str">
        <f t="shared" ref="P55" si="60">IF(M55="","Median","Mode")</f>
        <v>Median</v>
      </c>
      <c r="Q55" s="60"/>
      <c r="R55" s="60"/>
      <c r="S55" s="60"/>
      <c r="T55" s="60"/>
      <c r="U55" s="60"/>
      <c r="V55" s="60"/>
      <c r="W55" s="60"/>
      <c r="X55" s="60"/>
      <c r="Y55" s="60"/>
      <c r="Z55" s="60"/>
      <c r="AA55" s="60"/>
      <c r="AB55" s="60"/>
      <c r="AC55" s="60"/>
      <c r="AD55" s="60"/>
      <c r="AE55" s="60"/>
      <c r="AF55" s="60"/>
      <c r="AG55" s="60"/>
      <c r="AH55" s="60"/>
      <c r="AI55" s="60"/>
      <c r="AJ55" s="60"/>
    </row>
    <row r="56" spans="2:36" ht="15" hidden="1" customHeight="1">
      <c r="B56" s="214">
        <f t="shared" ref="B56" si="61">B54+1</f>
        <v>24</v>
      </c>
      <c r="C56" s="216"/>
      <c r="D56" s="218"/>
      <c r="E56" s="56"/>
      <c r="F56" s="57">
        <v>0</v>
      </c>
      <c r="G56" s="57">
        <v>0</v>
      </c>
      <c r="H56" s="57">
        <v>0</v>
      </c>
      <c r="I56" s="57">
        <v>0</v>
      </c>
      <c r="J56" s="57">
        <v>0</v>
      </c>
      <c r="K56" s="57">
        <v>0</v>
      </c>
      <c r="L56" s="58"/>
      <c r="M56" s="58"/>
      <c r="N56" s="58"/>
      <c r="O56" s="58"/>
      <c r="P56" s="59"/>
      <c r="Q56" s="60"/>
      <c r="R56" s="60"/>
      <c r="S56" s="60"/>
      <c r="T56" s="60"/>
      <c r="U56" s="60"/>
      <c r="V56" s="60"/>
      <c r="W56" s="60"/>
      <c r="X56" s="60"/>
      <c r="Y56" s="60"/>
      <c r="Z56" s="60"/>
      <c r="AA56" s="60"/>
      <c r="AB56" s="60"/>
      <c r="AC56" s="60"/>
      <c r="AD56" s="60"/>
      <c r="AE56" s="60"/>
      <c r="AF56" s="60"/>
      <c r="AG56" s="60"/>
      <c r="AH56" s="60"/>
      <c r="AI56" s="60"/>
      <c r="AJ56" s="60"/>
    </row>
    <row r="57" spans="2:36" ht="14.45" hidden="1" thickBot="1">
      <c r="B57" s="215"/>
      <c r="C57" s="217"/>
      <c r="D57" s="219"/>
      <c r="E57" s="61" t="s">
        <v>303</v>
      </c>
      <c r="F57" s="62">
        <f t="shared" ref="F57:K57" si="62">IF(ISBLANK(F56),"",IF(ISBLANK(F58),"",ROUND(F58-F56,10)))</f>
        <v>0</v>
      </c>
      <c r="G57" s="62">
        <f t="shared" si="62"/>
        <v>0</v>
      </c>
      <c r="H57" s="62">
        <f t="shared" si="62"/>
        <v>0</v>
      </c>
      <c r="I57" s="62">
        <f t="shared" si="62"/>
        <v>0</v>
      </c>
      <c r="J57" s="62">
        <f t="shared" si="62"/>
        <v>0</v>
      </c>
      <c r="K57" s="62">
        <f t="shared" si="62"/>
        <v>0</v>
      </c>
      <c r="L57" s="63" t="s">
        <v>304</v>
      </c>
      <c r="M57" s="63" t="str" cm="1">
        <f t="array" ref="M57">IFERROR(IF(L57="NO",MODE(IF($F$7:$K$7="YES",IF(F57:K57&gt;0,F57:K57))),MODE(IF($F$7:$K$7="YES",F57:K57))),"")</f>
        <v/>
      </c>
      <c r="N57" s="63" t="s">
        <v>304</v>
      </c>
      <c r="O57" s="63" t="str" cm="1">
        <f t="array" ref="O57">IFERROR(IF(N57="NO",MEDIAN(IF($F$7:$K$7="YES",IF(F57:K57&gt;0,F57:K57))),MEDIAN(IF($F$7:$K$7="YES",F57:K57))),"")</f>
        <v/>
      </c>
      <c r="P57" s="63" t="str">
        <f t="shared" ref="P57" si="63">IF(M57="","Median","Mode")</f>
        <v>Median</v>
      </c>
      <c r="Q57" s="60"/>
      <c r="R57" s="60"/>
      <c r="S57" s="60"/>
      <c r="T57" s="60"/>
      <c r="U57" s="60"/>
      <c r="V57" s="60"/>
      <c r="W57" s="60"/>
      <c r="X57" s="60"/>
      <c r="Y57" s="60"/>
      <c r="Z57" s="60"/>
      <c r="AA57" s="60"/>
      <c r="AB57" s="60"/>
      <c r="AC57" s="60"/>
      <c r="AD57" s="60"/>
      <c r="AE57" s="60"/>
      <c r="AF57" s="60"/>
      <c r="AG57" s="60"/>
      <c r="AH57" s="60"/>
      <c r="AI57" s="60"/>
      <c r="AJ57" s="60"/>
    </row>
    <row r="58" spans="2:36" ht="15" hidden="1" customHeight="1">
      <c r="B58" s="214">
        <f t="shared" ref="B58" si="64">B56+1</f>
        <v>25</v>
      </c>
      <c r="C58" s="216"/>
      <c r="D58" s="218"/>
      <c r="E58" s="56"/>
      <c r="F58" s="57">
        <v>0</v>
      </c>
      <c r="G58" s="57">
        <v>0</v>
      </c>
      <c r="H58" s="57">
        <v>0</v>
      </c>
      <c r="I58" s="57">
        <v>0</v>
      </c>
      <c r="J58" s="57">
        <v>0</v>
      </c>
      <c r="K58" s="57">
        <v>0</v>
      </c>
      <c r="L58" s="58"/>
      <c r="M58" s="58"/>
      <c r="N58" s="58"/>
      <c r="O58" s="58"/>
      <c r="P58" s="59"/>
      <c r="Q58" s="60"/>
      <c r="R58" s="60"/>
      <c r="S58" s="60"/>
      <c r="T58" s="60"/>
      <c r="U58" s="60"/>
      <c r="V58" s="60"/>
      <c r="W58" s="60"/>
      <c r="X58" s="60"/>
      <c r="Y58" s="60"/>
      <c r="Z58" s="60"/>
      <c r="AA58" s="60"/>
      <c r="AB58" s="60"/>
      <c r="AC58" s="60"/>
      <c r="AD58" s="60"/>
      <c r="AE58" s="60"/>
      <c r="AF58" s="60"/>
      <c r="AG58" s="60"/>
      <c r="AH58" s="60"/>
      <c r="AI58" s="60"/>
      <c r="AJ58" s="60"/>
    </row>
    <row r="59" spans="2:36" ht="14.45" hidden="1" thickBot="1">
      <c r="B59" s="215"/>
      <c r="C59" s="217"/>
      <c r="D59" s="219"/>
      <c r="E59" s="61" t="s">
        <v>303</v>
      </c>
      <c r="F59" s="62">
        <f t="shared" ref="F59:K59" si="65">IF(ISBLANK(F58),"",IF(ISBLANK(F60),"",ROUND(F60-F58,10)))</f>
        <v>0</v>
      </c>
      <c r="G59" s="62">
        <f t="shared" si="65"/>
        <v>0</v>
      </c>
      <c r="H59" s="62">
        <f t="shared" si="65"/>
        <v>0</v>
      </c>
      <c r="I59" s="62">
        <f t="shared" si="65"/>
        <v>0</v>
      </c>
      <c r="J59" s="62">
        <f t="shared" si="65"/>
        <v>0</v>
      </c>
      <c r="K59" s="62">
        <f t="shared" si="65"/>
        <v>0</v>
      </c>
      <c r="L59" s="63" t="s">
        <v>304</v>
      </c>
      <c r="M59" s="63" t="str" cm="1">
        <f t="array" ref="M59">IFERROR(IF(L59="NO",MODE(IF($F$7:$K$7="YES",IF(F59:K59&gt;0,F59:K59))),MODE(IF($F$7:$K$7="YES",F59:K59))),"")</f>
        <v/>
      </c>
      <c r="N59" s="63" t="s">
        <v>304</v>
      </c>
      <c r="O59" s="63" t="str" cm="1">
        <f t="array" ref="O59">IFERROR(IF(N59="NO",MEDIAN(IF($F$7:$K$7="YES",IF(F59:K59&gt;0,F59:K59))),MEDIAN(IF($F$7:$K$7="YES",F59:K59))),"")</f>
        <v/>
      </c>
      <c r="P59" s="63" t="str">
        <f t="shared" ref="P59" si="66">IF(M59="","Median","Mode")</f>
        <v>Median</v>
      </c>
      <c r="Q59" s="60"/>
      <c r="R59" s="60"/>
      <c r="S59" s="60"/>
      <c r="T59" s="60"/>
      <c r="U59" s="60"/>
      <c r="V59" s="60"/>
      <c r="W59" s="60"/>
      <c r="X59" s="60"/>
      <c r="Y59" s="60"/>
      <c r="Z59" s="60"/>
      <c r="AA59" s="60"/>
      <c r="AB59" s="60"/>
      <c r="AC59" s="60"/>
      <c r="AD59" s="60"/>
      <c r="AE59" s="60"/>
      <c r="AF59" s="60"/>
      <c r="AG59" s="60"/>
      <c r="AH59" s="60"/>
      <c r="AI59" s="60"/>
      <c r="AJ59" s="60"/>
    </row>
    <row r="60" spans="2:36" ht="15" hidden="1" customHeight="1">
      <c r="B60" s="214">
        <f t="shared" ref="B60" si="67">B58+1</f>
        <v>26</v>
      </c>
      <c r="C60" s="216"/>
      <c r="D60" s="218"/>
      <c r="E60" s="56"/>
      <c r="F60" s="57">
        <v>0</v>
      </c>
      <c r="G60" s="57">
        <v>0</v>
      </c>
      <c r="H60" s="57">
        <v>0</v>
      </c>
      <c r="I60" s="57">
        <v>0</v>
      </c>
      <c r="J60" s="57">
        <v>0</v>
      </c>
      <c r="K60" s="57">
        <v>0</v>
      </c>
      <c r="L60" s="58"/>
      <c r="M60" s="58"/>
      <c r="N60" s="58"/>
      <c r="O60" s="58"/>
      <c r="P60" s="59"/>
      <c r="Q60" s="60"/>
      <c r="R60" s="60"/>
      <c r="S60" s="60"/>
      <c r="T60" s="60"/>
      <c r="U60" s="60"/>
      <c r="V60" s="60"/>
      <c r="W60" s="60"/>
      <c r="X60" s="60"/>
      <c r="Y60" s="60"/>
      <c r="Z60" s="60"/>
      <c r="AA60" s="60"/>
      <c r="AB60" s="60"/>
      <c r="AC60" s="60"/>
      <c r="AD60" s="60"/>
      <c r="AE60" s="60"/>
      <c r="AF60" s="60"/>
      <c r="AG60" s="60"/>
      <c r="AH60" s="60"/>
      <c r="AI60" s="60"/>
      <c r="AJ60" s="60"/>
    </row>
    <row r="61" spans="2:36" ht="14.45" hidden="1" thickBot="1">
      <c r="B61" s="215"/>
      <c r="C61" s="217"/>
      <c r="D61" s="219"/>
      <c r="E61" s="61" t="s">
        <v>303</v>
      </c>
      <c r="F61" s="62">
        <f t="shared" ref="F61:K61" si="68">IF(ISBLANK(F60),"",IF(ISBLANK(F62),"",ROUND(F62-F60,10)))</f>
        <v>0</v>
      </c>
      <c r="G61" s="62">
        <f t="shared" si="68"/>
        <v>0</v>
      </c>
      <c r="H61" s="62">
        <f t="shared" si="68"/>
        <v>0</v>
      </c>
      <c r="I61" s="62">
        <f t="shared" si="68"/>
        <v>0</v>
      </c>
      <c r="J61" s="62">
        <f t="shared" si="68"/>
        <v>0</v>
      </c>
      <c r="K61" s="62">
        <f t="shared" si="68"/>
        <v>0</v>
      </c>
      <c r="L61" s="63" t="s">
        <v>304</v>
      </c>
      <c r="M61" s="63" t="str" cm="1">
        <f t="array" ref="M61">IFERROR(IF(L61="NO",MODE(IF($F$7:$K$7="YES",IF(F61:K61&gt;0,F61:K61))),MODE(IF($F$7:$K$7="YES",F61:K61))),"")</f>
        <v/>
      </c>
      <c r="N61" s="63" t="s">
        <v>304</v>
      </c>
      <c r="O61" s="63" t="str" cm="1">
        <f t="array" ref="O61">IFERROR(IF(N61="NO",MEDIAN(IF($F$7:$K$7="YES",IF(F61:K61&gt;0,F61:K61))),MEDIAN(IF($F$7:$K$7="YES",F61:K61))),"")</f>
        <v/>
      </c>
      <c r="P61" s="63" t="str">
        <f t="shared" ref="P61" si="69">IF(M61="","Median","Mode")</f>
        <v>Median</v>
      </c>
      <c r="Q61" s="60"/>
      <c r="R61" s="60"/>
      <c r="S61" s="60"/>
      <c r="T61" s="60"/>
      <c r="U61" s="60"/>
      <c r="V61" s="60"/>
      <c r="W61" s="60"/>
      <c r="X61" s="60"/>
      <c r="Y61" s="60"/>
      <c r="Z61" s="60"/>
      <c r="AA61" s="60"/>
      <c r="AB61" s="60"/>
      <c r="AC61" s="60"/>
      <c r="AD61" s="60"/>
      <c r="AE61" s="60"/>
      <c r="AF61" s="60"/>
      <c r="AG61" s="60"/>
      <c r="AH61" s="60"/>
      <c r="AI61" s="60"/>
      <c r="AJ61" s="60"/>
    </row>
    <row r="62" spans="2:36" ht="15" hidden="1" customHeight="1">
      <c r="B62" s="214">
        <f t="shared" ref="B62" si="70">B60+1</f>
        <v>27</v>
      </c>
      <c r="C62" s="216"/>
      <c r="D62" s="218"/>
      <c r="E62" s="56"/>
      <c r="F62" s="57">
        <v>0</v>
      </c>
      <c r="G62" s="57">
        <v>0</v>
      </c>
      <c r="H62" s="57">
        <v>0</v>
      </c>
      <c r="I62" s="57">
        <v>0</v>
      </c>
      <c r="J62" s="57">
        <v>0</v>
      </c>
      <c r="K62" s="57">
        <v>0</v>
      </c>
      <c r="L62" s="58"/>
      <c r="M62" s="58"/>
      <c r="N62" s="58"/>
      <c r="O62" s="58"/>
      <c r="P62" s="59"/>
      <c r="Q62" s="60"/>
      <c r="R62" s="60"/>
      <c r="S62" s="60"/>
      <c r="T62" s="60"/>
      <c r="U62" s="60"/>
      <c r="V62" s="60"/>
      <c r="W62" s="60"/>
      <c r="X62" s="60"/>
      <c r="Y62" s="60"/>
      <c r="Z62" s="60"/>
      <c r="AA62" s="60"/>
      <c r="AB62" s="60"/>
      <c r="AC62" s="60"/>
      <c r="AD62" s="60"/>
      <c r="AE62" s="60"/>
      <c r="AF62" s="60"/>
      <c r="AG62" s="60"/>
      <c r="AH62" s="60"/>
      <c r="AI62" s="60"/>
      <c r="AJ62" s="60"/>
    </row>
    <row r="63" spans="2:36" ht="14.45" hidden="1" thickBot="1">
      <c r="B63" s="215"/>
      <c r="C63" s="217"/>
      <c r="D63" s="219"/>
      <c r="E63" s="61" t="s">
        <v>303</v>
      </c>
      <c r="F63" s="62">
        <f t="shared" ref="F63:K63" si="71">IF(ISBLANK(F62),"",IF(ISBLANK(F64),"",ROUND(F64-F62,10)))</f>
        <v>0</v>
      </c>
      <c r="G63" s="62">
        <f t="shared" si="71"/>
        <v>0</v>
      </c>
      <c r="H63" s="62">
        <f t="shared" si="71"/>
        <v>0</v>
      </c>
      <c r="I63" s="62">
        <f t="shared" si="71"/>
        <v>0</v>
      </c>
      <c r="J63" s="62">
        <f t="shared" si="71"/>
        <v>0</v>
      </c>
      <c r="K63" s="62">
        <f t="shared" si="71"/>
        <v>0</v>
      </c>
      <c r="L63" s="63" t="s">
        <v>304</v>
      </c>
      <c r="M63" s="63" t="str" cm="1">
        <f t="array" ref="M63">IFERROR(IF(L63="NO",MODE(IF($F$7:$K$7="YES",IF(F63:K63&gt;0,F63:K63))),MODE(IF($F$7:$K$7="YES",F63:K63))),"")</f>
        <v/>
      </c>
      <c r="N63" s="63" t="s">
        <v>304</v>
      </c>
      <c r="O63" s="63" t="str" cm="1">
        <f t="array" ref="O63">IFERROR(IF(N63="NO",MEDIAN(IF($F$7:$K$7="YES",IF(F63:K63&gt;0,F63:K63))),MEDIAN(IF($F$7:$K$7="YES",F63:K63))),"")</f>
        <v/>
      </c>
      <c r="P63" s="63" t="str">
        <f t="shared" ref="P63" si="72">IF(M63="","Median","Mode")</f>
        <v>Median</v>
      </c>
      <c r="Q63" s="60"/>
      <c r="R63" s="60"/>
      <c r="S63" s="60"/>
      <c r="T63" s="60"/>
      <c r="U63" s="60"/>
      <c r="V63" s="60"/>
      <c r="W63" s="60"/>
      <c r="X63" s="60"/>
      <c r="Y63" s="60"/>
      <c r="Z63" s="60"/>
      <c r="AA63" s="60"/>
      <c r="AB63" s="60"/>
      <c r="AC63" s="60"/>
      <c r="AD63" s="60"/>
      <c r="AE63" s="60"/>
      <c r="AF63" s="60"/>
      <c r="AG63" s="60"/>
      <c r="AH63" s="60"/>
      <c r="AI63" s="60"/>
      <c r="AJ63" s="60"/>
    </row>
    <row r="64" spans="2:36" ht="15" hidden="1" customHeight="1">
      <c r="B64" s="214">
        <f t="shared" ref="B64" si="73">B62+1</f>
        <v>28</v>
      </c>
      <c r="C64" s="216"/>
      <c r="D64" s="218"/>
      <c r="E64" s="56"/>
      <c r="F64" s="57">
        <v>0</v>
      </c>
      <c r="G64" s="57">
        <v>0</v>
      </c>
      <c r="H64" s="57">
        <v>0</v>
      </c>
      <c r="I64" s="57">
        <v>0</v>
      </c>
      <c r="J64" s="57">
        <v>0</v>
      </c>
      <c r="K64" s="57">
        <v>0</v>
      </c>
      <c r="L64" s="58"/>
      <c r="M64" s="58"/>
      <c r="N64" s="58"/>
      <c r="O64" s="58"/>
      <c r="P64" s="59"/>
      <c r="Q64" s="60"/>
      <c r="R64" s="60"/>
      <c r="S64" s="60"/>
      <c r="T64" s="60"/>
      <c r="U64" s="60"/>
      <c r="V64" s="60"/>
      <c r="W64" s="60"/>
      <c r="X64" s="60"/>
      <c r="Y64" s="60"/>
      <c r="Z64" s="60"/>
      <c r="AA64" s="60"/>
      <c r="AB64" s="60"/>
      <c r="AC64" s="60"/>
      <c r="AD64" s="60"/>
      <c r="AE64" s="60"/>
      <c r="AF64" s="60"/>
      <c r="AG64" s="60"/>
      <c r="AH64" s="60"/>
      <c r="AI64" s="60"/>
      <c r="AJ64" s="60"/>
    </row>
    <row r="65" spans="2:36" ht="14.45" hidden="1" thickBot="1">
      <c r="B65" s="215"/>
      <c r="C65" s="217"/>
      <c r="D65" s="219"/>
      <c r="E65" s="61" t="s">
        <v>303</v>
      </c>
      <c r="F65" s="62">
        <f t="shared" ref="F65:K65" si="74">IF(ISBLANK(F64),"",IF(ISBLANK(F66),"",ROUND(F66-F64,10)))</f>
        <v>0</v>
      </c>
      <c r="G65" s="62">
        <f t="shared" si="74"/>
        <v>0</v>
      </c>
      <c r="H65" s="62">
        <f t="shared" si="74"/>
        <v>0</v>
      </c>
      <c r="I65" s="62">
        <f t="shared" si="74"/>
        <v>0</v>
      </c>
      <c r="J65" s="62">
        <f t="shared" si="74"/>
        <v>0</v>
      </c>
      <c r="K65" s="62">
        <f t="shared" si="74"/>
        <v>0</v>
      </c>
      <c r="L65" s="63" t="s">
        <v>304</v>
      </c>
      <c r="M65" s="63" t="str" cm="1">
        <f t="array" ref="M65">IFERROR(IF(L65="NO",MODE(IF($F$7:$K$7="YES",IF(F65:K65&gt;0,F65:K65))),MODE(IF($F$7:$K$7="YES",F65:K65))),"")</f>
        <v/>
      </c>
      <c r="N65" s="63" t="s">
        <v>304</v>
      </c>
      <c r="O65" s="63" t="str" cm="1">
        <f t="array" ref="O65">IFERROR(IF(N65="NO",MEDIAN(IF($F$7:$K$7="YES",IF(F65:K65&gt;0,F65:K65))),MEDIAN(IF($F$7:$K$7="YES",F65:K65))),"")</f>
        <v/>
      </c>
      <c r="P65" s="63" t="str">
        <f t="shared" ref="P65" si="75">IF(M65="","Median","Mode")</f>
        <v>Median</v>
      </c>
      <c r="Q65" s="60"/>
      <c r="R65" s="60"/>
      <c r="S65" s="60"/>
      <c r="T65" s="60"/>
      <c r="U65" s="60"/>
      <c r="V65" s="60"/>
      <c r="W65" s="60"/>
      <c r="X65" s="60"/>
      <c r="Y65" s="60"/>
      <c r="Z65" s="60"/>
      <c r="AA65" s="60"/>
      <c r="AB65" s="60"/>
      <c r="AC65" s="60"/>
      <c r="AD65" s="60"/>
      <c r="AE65" s="60"/>
      <c r="AF65" s="60"/>
      <c r="AG65" s="60"/>
      <c r="AH65" s="60"/>
      <c r="AI65" s="60"/>
      <c r="AJ65" s="60"/>
    </row>
    <row r="66" spans="2:36" ht="15" hidden="1" customHeight="1">
      <c r="B66" s="214">
        <f t="shared" ref="B66" si="76">B64+1</f>
        <v>29</v>
      </c>
      <c r="C66" s="216"/>
      <c r="D66" s="218"/>
      <c r="E66" s="56"/>
      <c r="F66" s="57">
        <v>0</v>
      </c>
      <c r="G66" s="57">
        <v>0</v>
      </c>
      <c r="H66" s="57">
        <v>0</v>
      </c>
      <c r="I66" s="57">
        <v>0</v>
      </c>
      <c r="J66" s="57">
        <v>0</v>
      </c>
      <c r="K66" s="57">
        <v>0</v>
      </c>
      <c r="L66" s="58"/>
      <c r="M66" s="58"/>
      <c r="N66" s="58"/>
      <c r="O66" s="58"/>
      <c r="P66" s="59"/>
      <c r="Q66" s="60"/>
      <c r="R66" s="60"/>
      <c r="S66" s="60"/>
      <c r="T66" s="60"/>
      <c r="U66" s="60"/>
      <c r="V66" s="60"/>
      <c r="W66" s="60"/>
      <c r="X66" s="60"/>
      <c r="Y66" s="60"/>
      <c r="Z66" s="60"/>
      <c r="AA66" s="60"/>
      <c r="AB66" s="60"/>
      <c r="AC66" s="60"/>
      <c r="AD66" s="60"/>
      <c r="AE66" s="60"/>
      <c r="AF66" s="60"/>
      <c r="AG66" s="60"/>
      <c r="AH66" s="60"/>
      <c r="AI66" s="60"/>
      <c r="AJ66" s="60"/>
    </row>
    <row r="67" spans="2:36" ht="14.45" hidden="1" thickBot="1">
      <c r="B67" s="215"/>
      <c r="C67" s="217"/>
      <c r="D67" s="219"/>
      <c r="E67" s="61" t="s">
        <v>303</v>
      </c>
      <c r="F67" s="62">
        <f t="shared" ref="F67:K67" si="77">IF(ISBLANK(F66),"",IF(ISBLANK(F68),"",ROUND(F68-F66,10)))</f>
        <v>0</v>
      </c>
      <c r="G67" s="62">
        <f t="shared" si="77"/>
        <v>0</v>
      </c>
      <c r="H67" s="62">
        <f t="shared" si="77"/>
        <v>0</v>
      </c>
      <c r="I67" s="62">
        <f t="shared" si="77"/>
        <v>0</v>
      </c>
      <c r="J67" s="62">
        <f t="shared" si="77"/>
        <v>0</v>
      </c>
      <c r="K67" s="62">
        <f t="shared" si="77"/>
        <v>0</v>
      </c>
      <c r="L67" s="63" t="s">
        <v>304</v>
      </c>
      <c r="M67" s="63" t="str" cm="1">
        <f t="array" ref="M67">IFERROR(IF(L67="NO",MODE(IF($F$7:$K$7="YES",IF(F67:K67&gt;0,F67:K67))),MODE(IF($F$7:$K$7="YES",F67:K67))),"")</f>
        <v/>
      </c>
      <c r="N67" s="63" t="s">
        <v>304</v>
      </c>
      <c r="O67" s="63" t="str" cm="1">
        <f t="array" ref="O67">IFERROR(IF(N67="NO",MEDIAN(IF($F$7:$K$7="YES",IF(F67:K67&gt;0,F67:K67))),MEDIAN(IF($F$7:$K$7="YES",F67:K67))),"")</f>
        <v/>
      </c>
      <c r="P67" s="63" t="str">
        <f t="shared" ref="P67" si="78">IF(M67="","Median","Mode")</f>
        <v>Median</v>
      </c>
      <c r="Q67" s="60"/>
      <c r="R67" s="60"/>
      <c r="S67" s="60"/>
      <c r="T67" s="60"/>
      <c r="U67" s="60"/>
      <c r="V67" s="60"/>
      <c r="W67" s="60"/>
      <c r="X67" s="60"/>
      <c r="Y67" s="60"/>
      <c r="Z67" s="60"/>
      <c r="AA67" s="60"/>
      <c r="AB67" s="60"/>
      <c r="AC67" s="60"/>
      <c r="AD67" s="60"/>
      <c r="AE67" s="60"/>
      <c r="AF67" s="60"/>
      <c r="AG67" s="60"/>
      <c r="AH67" s="60"/>
      <c r="AI67" s="60"/>
      <c r="AJ67" s="60"/>
    </row>
    <row r="68" spans="2:36" ht="15" hidden="1" customHeight="1">
      <c r="B68" s="214">
        <f t="shared" ref="B68" si="79">B66+1</f>
        <v>30</v>
      </c>
      <c r="C68" s="216"/>
      <c r="D68" s="218"/>
      <c r="E68" s="56"/>
      <c r="F68" s="57">
        <v>0</v>
      </c>
      <c r="G68" s="57">
        <v>0</v>
      </c>
      <c r="H68" s="57">
        <v>0</v>
      </c>
      <c r="I68" s="57">
        <v>0</v>
      </c>
      <c r="J68" s="57">
        <v>0</v>
      </c>
      <c r="K68" s="57">
        <v>0</v>
      </c>
      <c r="L68" s="58"/>
      <c r="M68" s="58"/>
      <c r="N68" s="58"/>
      <c r="O68" s="58"/>
      <c r="P68" s="59"/>
      <c r="Q68" s="60"/>
      <c r="R68" s="60"/>
      <c r="S68" s="60"/>
      <c r="T68" s="60"/>
      <c r="U68" s="60"/>
      <c r="V68" s="60"/>
      <c r="W68" s="60"/>
      <c r="X68" s="60"/>
      <c r="Y68" s="60"/>
      <c r="Z68" s="60"/>
      <c r="AA68" s="60"/>
      <c r="AB68" s="60"/>
      <c r="AC68" s="60"/>
      <c r="AD68" s="60"/>
      <c r="AE68" s="60"/>
      <c r="AF68" s="60"/>
      <c r="AG68" s="60"/>
      <c r="AH68" s="60"/>
      <c r="AI68" s="60"/>
      <c r="AJ68" s="60"/>
    </row>
    <row r="69" spans="2:36" ht="14.45" hidden="1" thickBot="1">
      <c r="B69" s="215"/>
      <c r="C69" s="217"/>
      <c r="D69" s="219"/>
      <c r="E69" s="61" t="s">
        <v>303</v>
      </c>
      <c r="F69" s="62">
        <f t="shared" ref="F69:K69" si="80">IF(ISBLANK(F68),"",IF(ISBLANK(F70),"",ROUND(F70-F68,10)))</f>
        <v>0</v>
      </c>
      <c r="G69" s="62">
        <f t="shared" si="80"/>
        <v>0</v>
      </c>
      <c r="H69" s="62">
        <f t="shared" si="80"/>
        <v>0</v>
      </c>
      <c r="I69" s="62">
        <f t="shared" si="80"/>
        <v>0</v>
      </c>
      <c r="J69" s="62">
        <f t="shared" si="80"/>
        <v>0</v>
      </c>
      <c r="K69" s="62">
        <f t="shared" si="80"/>
        <v>0</v>
      </c>
      <c r="L69" s="63" t="s">
        <v>304</v>
      </c>
      <c r="M69" s="63" t="str" cm="1">
        <f t="array" ref="M69">IFERROR(IF(L69="NO",MODE(IF($F$7:$K$7="YES",IF(F69:K69&gt;0,F69:K69))),MODE(IF($F$7:$K$7="YES",F69:K69))),"")</f>
        <v/>
      </c>
      <c r="N69" s="63" t="s">
        <v>304</v>
      </c>
      <c r="O69" s="63" t="str" cm="1">
        <f t="array" ref="O69">IFERROR(IF(N69="NO",MEDIAN(IF($F$7:$K$7="YES",IF(F69:K69&gt;0,F69:K69))),MEDIAN(IF($F$7:$K$7="YES",F69:K69))),"")</f>
        <v/>
      </c>
      <c r="P69" s="63" t="str">
        <f t="shared" ref="P69" si="81">IF(M69="","Median","Mode")</f>
        <v>Median</v>
      </c>
      <c r="Q69" s="60"/>
      <c r="R69" s="60"/>
      <c r="S69" s="60"/>
      <c r="T69" s="60"/>
      <c r="U69" s="60"/>
      <c r="V69" s="60"/>
      <c r="W69" s="60"/>
      <c r="X69" s="60"/>
      <c r="Y69" s="60"/>
      <c r="Z69" s="60"/>
      <c r="AA69" s="60"/>
      <c r="AB69" s="60"/>
      <c r="AC69" s="60"/>
      <c r="AD69" s="60"/>
      <c r="AE69" s="60"/>
      <c r="AF69" s="60"/>
      <c r="AG69" s="60"/>
      <c r="AH69" s="60"/>
      <c r="AI69" s="60"/>
      <c r="AJ69" s="60"/>
    </row>
    <row r="70" spans="2:36" ht="15" hidden="1" customHeight="1">
      <c r="B70" s="214">
        <f t="shared" ref="B70" si="82">B68+1</f>
        <v>31</v>
      </c>
      <c r="C70" s="216"/>
      <c r="D70" s="218"/>
      <c r="E70" s="56"/>
      <c r="F70" s="57">
        <v>0</v>
      </c>
      <c r="G70" s="57">
        <v>0</v>
      </c>
      <c r="H70" s="57">
        <v>0</v>
      </c>
      <c r="I70" s="57">
        <v>0</v>
      </c>
      <c r="J70" s="57">
        <v>0</v>
      </c>
      <c r="K70" s="57">
        <v>0</v>
      </c>
      <c r="L70" s="58"/>
      <c r="M70" s="58"/>
      <c r="N70" s="58"/>
      <c r="O70" s="58"/>
      <c r="P70" s="59"/>
      <c r="Q70" s="60"/>
      <c r="R70" s="60"/>
      <c r="S70" s="60"/>
      <c r="T70" s="60"/>
      <c r="U70" s="60"/>
      <c r="V70" s="60"/>
      <c r="W70" s="60"/>
      <c r="X70" s="60"/>
      <c r="Y70" s="60"/>
      <c r="Z70" s="60"/>
      <c r="AA70" s="60"/>
      <c r="AB70" s="60"/>
      <c r="AC70" s="60"/>
      <c r="AD70" s="60"/>
      <c r="AE70" s="60"/>
      <c r="AF70" s="60"/>
      <c r="AG70" s="60"/>
      <c r="AH70" s="60"/>
      <c r="AI70" s="60"/>
      <c r="AJ70" s="60"/>
    </row>
    <row r="71" spans="2:36" ht="14.45" hidden="1" thickBot="1">
      <c r="B71" s="215"/>
      <c r="C71" s="217"/>
      <c r="D71" s="219"/>
      <c r="E71" s="61" t="s">
        <v>303</v>
      </c>
      <c r="F71" s="62">
        <f t="shared" ref="F71:K71" si="83">IF(ISBLANK(F70),"",IF(ISBLANK(F72),"",ROUND(F72-F70,10)))</f>
        <v>0</v>
      </c>
      <c r="G71" s="62">
        <f t="shared" si="83"/>
        <v>0</v>
      </c>
      <c r="H71" s="62">
        <f t="shared" si="83"/>
        <v>0</v>
      </c>
      <c r="I71" s="62">
        <f t="shared" si="83"/>
        <v>0</v>
      </c>
      <c r="J71" s="62">
        <f t="shared" si="83"/>
        <v>0</v>
      </c>
      <c r="K71" s="62">
        <f t="shared" si="83"/>
        <v>0</v>
      </c>
      <c r="L71" s="63" t="s">
        <v>304</v>
      </c>
      <c r="M71" s="63" t="str" cm="1">
        <f t="array" ref="M71">IFERROR(IF(L71="NO",MODE(IF($F$7:$K$7="YES",IF(F71:K71&gt;0,F71:K71))),MODE(IF($F$7:$K$7="YES",F71:K71))),"")</f>
        <v/>
      </c>
      <c r="N71" s="63" t="s">
        <v>304</v>
      </c>
      <c r="O71" s="63" t="str" cm="1">
        <f t="array" ref="O71">IFERROR(IF(N71="NO",MEDIAN(IF($F$7:$K$7="YES",IF(F71:K71&gt;0,F71:K71))),MEDIAN(IF($F$7:$K$7="YES",F71:K71))),"")</f>
        <v/>
      </c>
      <c r="P71" s="63" t="str">
        <f t="shared" ref="P71" si="84">IF(M71="","Median","Mode")</f>
        <v>Median</v>
      </c>
      <c r="Q71" s="60"/>
      <c r="R71" s="60"/>
      <c r="S71" s="60"/>
      <c r="T71" s="60"/>
      <c r="U71" s="60"/>
      <c r="V71" s="60"/>
      <c r="W71" s="60"/>
      <c r="X71" s="60"/>
      <c r="Y71" s="60"/>
      <c r="Z71" s="60"/>
      <c r="AA71" s="60"/>
      <c r="AB71" s="60"/>
      <c r="AC71" s="60"/>
      <c r="AD71" s="60"/>
      <c r="AE71" s="60"/>
      <c r="AF71" s="60"/>
      <c r="AG71" s="60"/>
      <c r="AH71" s="60"/>
      <c r="AI71" s="60"/>
      <c r="AJ71" s="60"/>
    </row>
    <row r="72" spans="2:36" ht="15" hidden="1" customHeight="1">
      <c r="B72" s="214">
        <f t="shared" ref="B72" si="85">B70+1</f>
        <v>32</v>
      </c>
      <c r="C72" s="216"/>
      <c r="D72" s="218"/>
      <c r="E72" s="56"/>
      <c r="F72" s="57">
        <v>0</v>
      </c>
      <c r="G72" s="57">
        <v>0</v>
      </c>
      <c r="H72" s="57">
        <v>0</v>
      </c>
      <c r="I72" s="57">
        <v>0</v>
      </c>
      <c r="J72" s="57">
        <v>0</v>
      </c>
      <c r="K72" s="57">
        <v>0</v>
      </c>
      <c r="L72" s="58"/>
      <c r="M72" s="58"/>
      <c r="N72" s="58"/>
      <c r="O72" s="58"/>
      <c r="P72" s="59"/>
      <c r="Q72" s="60"/>
      <c r="R72" s="60"/>
      <c r="S72" s="60"/>
      <c r="T72" s="60"/>
      <c r="U72" s="60"/>
      <c r="V72" s="60"/>
      <c r="W72" s="60"/>
      <c r="X72" s="60"/>
      <c r="Y72" s="60"/>
      <c r="Z72" s="60"/>
      <c r="AA72" s="60"/>
      <c r="AB72" s="60"/>
      <c r="AC72" s="60"/>
      <c r="AD72" s="60"/>
      <c r="AE72" s="60"/>
      <c r="AF72" s="60"/>
      <c r="AG72" s="60"/>
      <c r="AH72" s="60"/>
      <c r="AI72" s="60"/>
      <c r="AJ72" s="60"/>
    </row>
    <row r="73" spans="2:36" ht="14.45" hidden="1" thickBot="1">
      <c r="B73" s="215"/>
      <c r="C73" s="217"/>
      <c r="D73" s="219"/>
      <c r="E73" s="61" t="s">
        <v>303</v>
      </c>
      <c r="F73" s="62">
        <f t="shared" ref="F73:K73" si="86">IF(ISBLANK(F72),"",IF(ISBLANK(F74),"",ROUND(F74-F72,10)))</f>
        <v>0</v>
      </c>
      <c r="G73" s="62">
        <f t="shared" si="86"/>
        <v>0</v>
      </c>
      <c r="H73" s="62">
        <f t="shared" si="86"/>
        <v>0</v>
      </c>
      <c r="I73" s="62">
        <f t="shared" si="86"/>
        <v>0</v>
      </c>
      <c r="J73" s="62">
        <f t="shared" si="86"/>
        <v>0</v>
      </c>
      <c r="K73" s="62">
        <f t="shared" si="86"/>
        <v>0</v>
      </c>
      <c r="L73" s="63" t="s">
        <v>304</v>
      </c>
      <c r="M73" s="63" t="str" cm="1">
        <f t="array" ref="M73">IFERROR(IF(L73="NO",MODE(IF($F$7:$K$7="YES",IF(F73:K73&gt;0,F73:K73))),MODE(IF($F$7:$K$7="YES",F73:K73))),"")</f>
        <v/>
      </c>
      <c r="N73" s="63" t="s">
        <v>304</v>
      </c>
      <c r="O73" s="63" t="str" cm="1">
        <f t="array" ref="O73">IFERROR(IF(N73="NO",MEDIAN(IF($F$7:$K$7="YES",IF(F73:K73&gt;0,F73:K73))),MEDIAN(IF($F$7:$K$7="YES",F73:K73))),"")</f>
        <v/>
      </c>
      <c r="P73" s="63" t="str">
        <f t="shared" ref="P73" si="87">IF(M73="","Median","Mode")</f>
        <v>Median</v>
      </c>
      <c r="Q73" s="60"/>
      <c r="R73" s="60"/>
      <c r="S73" s="60"/>
      <c r="T73" s="60"/>
      <c r="U73" s="60"/>
      <c r="V73" s="60"/>
      <c r="W73" s="60"/>
      <c r="X73" s="60"/>
      <c r="Y73" s="60"/>
      <c r="Z73" s="60"/>
      <c r="AA73" s="60"/>
      <c r="AB73" s="60"/>
      <c r="AC73" s="60"/>
      <c r="AD73" s="60"/>
      <c r="AE73" s="60"/>
      <c r="AF73" s="60"/>
      <c r="AG73" s="60"/>
      <c r="AH73" s="60"/>
      <c r="AI73" s="60"/>
      <c r="AJ73" s="60"/>
    </row>
    <row r="74" spans="2:36" ht="15" hidden="1" customHeight="1">
      <c r="B74" s="214">
        <f t="shared" ref="B74" si="88">B72+1</f>
        <v>33</v>
      </c>
      <c r="C74" s="216"/>
      <c r="D74" s="218"/>
      <c r="E74" s="56"/>
      <c r="F74" s="57">
        <v>0</v>
      </c>
      <c r="G74" s="57">
        <v>0</v>
      </c>
      <c r="H74" s="57">
        <v>0</v>
      </c>
      <c r="I74" s="57">
        <v>0</v>
      </c>
      <c r="J74" s="57">
        <v>0</v>
      </c>
      <c r="K74" s="57">
        <v>0</v>
      </c>
      <c r="L74" s="58"/>
      <c r="M74" s="58"/>
      <c r="N74" s="58"/>
      <c r="O74" s="58"/>
      <c r="P74" s="59"/>
      <c r="Q74" s="60"/>
      <c r="R74" s="60"/>
      <c r="S74" s="60"/>
      <c r="T74" s="60"/>
      <c r="U74" s="60"/>
      <c r="V74" s="60"/>
      <c r="W74" s="60"/>
      <c r="X74" s="60"/>
      <c r="Y74" s="60"/>
      <c r="Z74" s="60"/>
      <c r="AA74" s="60"/>
      <c r="AB74" s="60"/>
      <c r="AC74" s="60"/>
      <c r="AD74" s="60"/>
      <c r="AE74" s="60"/>
      <c r="AF74" s="60"/>
      <c r="AG74" s="60"/>
      <c r="AH74" s="60"/>
      <c r="AI74" s="60"/>
      <c r="AJ74" s="60"/>
    </row>
    <row r="75" spans="2:36" ht="14.45" hidden="1" thickBot="1">
      <c r="B75" s="215"/>
      <c r="C75" s="217"/>
      <c r="D75" s="219"/>
      <c r="E75" s="61" t="s">
        <v>303</v>
      </c>
      <c r="F75" s="62">
        <f t="shared" ref="F75:K75" si="89">IF(ISBLANK(F74),"",IF(ISBLANK(F76),"",ROUND(F76-F74,10)))</f>
        <v>0</v>
      </c>
      <c r="G75" s="62">
        <f t="shared" si="89"/>
        <v>0</v>
      </c>
      <c r="H75" s="62">
        <f t="shared" si="89"/>
        <v>0</v>
      </c>
      <c r="I75" s="62">
        <f t="shared" si="89"/>
        <v>0</v>
      </c>
      <c r="J75" s="62">
        <f t="shared" si="89"/>
        <v>0</v>
      </c>
      <c r="K75" s="62">
        <f t="shared" si="89"/>
        <v>0</v>
      </c>
      <c r="L75" s="63" t="s">
        <v>304</v>
      </c>
      <c r="M75" s="63" t="str" cm="1">
        <f t="array" ref="M75">IFERROR(IF(L75="NO",MODE(IF($F$7:$K$7="YES",IF(F75:K75&gt;0,F75:K75))),MODE(IF($F$7:$K$7="YES",F75:K75))),"")</f>
        <v/>
      </c>
      <c r="N75" s="63" t="s">
        <v>304</v>
      </c>
      <c r="O75" s="63" t="str" cm="1">
        <f t="array" ref="O75">IFERROR(IF(N75="NO",MEDIAN(IF($F$7:$K$7="YES",IF(F75:K75&gt;0,F75:K75))),MEDIAN(IF($F$7:$K$7="YES",F75:K75))),"")</f>
        <v/>
      </c>
      <c r="P75" s="63" t="str">
        <f t="shared" ref="P75" si="90">IF(M75="","Median","Mode")</f>
        <v>Median</v>
      </c>
      <c r="Q75" s="60"/>
      <c r="R75" s="60"/>
      <c r="S75" s="60"/>
      <c r="T75" s="60"/>
      <c r="U75" s="60"/>
      <c r="V75" s="60"/>
      <c r="W75" s="60"/>
      <c r="X75" s="60"/>
      <c r="Y75" s="60"/>
      <c r="Z75" s="60"/>
      <c r="AA75" s="60"/>
      <c r="AB75" s="60"/>
      <c r="AC75" s="60"/>
      <c r="AD75" s="60"/>
      <c r="AE75" s="60"/>
      <c r="AF75" s="60"/>
      <c r="AG75" s="60"/>
      <c r="AH75" s="60"/>
      <c r="AI75" s="60"/>
      <c r="AJ75" s="60"/>
    </row>
    <row r="76" spans="2:36" ht="15" hidden="1" customHeight="1">
      <c r="B76" s="214">
        <f t="shared" ref="B76" si="91">B74+1</f>
        <v>34</v>
      </c>
      <c r="C76" s="216"/>
      <c r="D76" s="218"/>
      <c r="E76" s="56"/>
      <c r="F76" s="57">
        <v>0</v>
      </c>
      <c r="G76" s="57">
        <v>0</v>
      </c>
      <c r="H76" s="57">
        <v>0</v>
      </c>
      <c r="I76" s="57">
        <v>0</v>
      </c>
      <c r="J76" s="57">
        <v>0</v>
      </c>
      <c r="K76" s="57">
        <v>0</v>
      </c>
      <c r="L76" s="58"/>
      <c r="M76" s="58"/>
      <c r="N76" s="58"/>
      <c r="O76" s="58"/>
      <c r="P76" s="59"/>
      <c r="Q76" s="60"/>
      <c r="R76" s="60"/>
      <c r="S76" s="60"/>
      <c r="T76" s="60"/>
      <c r="U76" s="60"/>
      <c r="V76" s="60"/>
      <c r="W76" s="60"/>
      <c r="X76" s="60"/>
      <c r="Y76" s="60"/>
      <c r="Z76" s="60"/>
      <c r="AA76" s="60"/>
      <c r="AB76" s="60"/>
      <c r="AC76" s="60"/>
      <c r="AD76" s="60"/>
      <c r="AE76" s="60"/>
      <c r="AF76" s="60"/>
      <c r="AG76" s="60"/>
      <c r="AH76" s="60"/>
      <c r="AI76" s="60"/>
      <c r="AJ76" s="60"/>
    </row>
    <row r="77" spans="2:36" ht="14.45" hidden="1" thickBot="1">
      <c r="B77" s="215"/>
      <c r="C77" s="217"/>
      <c r="D77" s="219"/>
      <c r="E77" s="61" t="s">
        <v>303</v>
      </c>
      <c r="F77" s="62">
        <f t="shared" ref="F77:K77" si="92">IF(ISBLANK(F76),"",IF(ISBLANK(F78),"",ROUND(F78-F76,10)))</f>
        <v>0</v>
      </c>
      <c r="G77" s="62">
        <f t="shared" si="92"/>
        <v>0</v>
      </c>
      <c r="H77" s="62">
        <f t="shared" si="92"/>
        <v>0</v>
      </c>
      <c r="I77" s="62">
        <f t="shared" si="92"/>
        <v>0</v>
      </c>
      <c r="J77" s="62">
        <f t="shared" si="92"/>
        <v>0</v>
      </c>
      <c r="K77" s="62">
        <f t="shared" si="92"/>
        <v>0</v>
      </c>
      <c r="L77" s="63" t="s">
        <v>304</v>
      </c>
      <c r="M77" s="63" t="str" cm="1">
        <f t="array" ref="M77">IFERROR(IF(L77="NO",MODE(IF($F$7:$K$7="YES",IF(F77:K77&gt;0,F77:K77))),MODE(IF($F$7:$K$7="YES",F77:K77))),"")</f>
        <v/>
      </c>
      <c r="N77" s="63" t="s">
        <v>304</v>
      </c>
      <c r="O77" s="63" t="str" cm="1">
        <f t="array" ref="O77">IFERROR(IF(N77="NO",MEDIAN(IF($F$7:$K$7="YES",IF(F77:K77&gt;0,F77:K77))),MEDIAN(IF($F$7:$K$7="YES",F77:K77))),"")</f>
        <v/>
      </c>
      <c r="P77" s="63" t="str">
        <f t="shared" ref="P77" si="93">IF(M77="","Median","Mode")</f>
        <v>Median</v>
      </c>
      <c r="Q77" s="60"/>
      <c r="R77" s="60"/>
      <c r="S77" s="60"/>
      <c r="T77" s="60"/>
      <c r="U77" s="60"/>
      <c r="V77" s="60"/>
      <c r="W77" s="60"/>
      <c r="X77" s="60"/>
      <c r="Y77" s="60"/>
      <c r="Z77" s="60"/>
      <c r="AA77" s="60"/>
      <c r="AB77" s="60"/>
      <c r="AC77" s="60"/>
      <c r="AD77" s="60"/>
      <c r="AE77" s="60"/>
      <c r="AF77" s="60"/>
      <c r="AG77" s="60"/>
      <c r="AH77" s="60"/>
      <c r="AI77" s="60"/>
      <c r="AJ77" s="60"/>
    </row>
    <row r="78" spans="2:36" ht="15" hidden="1" customHeight="1">
      <c r="B78" s="214">
        <f t="shared" ref="B78" si="94">B76+1</f>
        <v>35</v>
      </c>
      <c r="C78" s="216"/>
      <c r="D78" s="218"/>
      <c r="E78" s="56"/>
      <c r="F78" s="57">
        <v>0</v>
      </c>
      <c r="G78" s="57">
        <v>0</v>
      </c>
      <c r="H78" s="57">
        <v>0</v>
      </c>
      <c r="I78" s="57">
        <v>0</v>
      </c>
      <c r="J78" s="57">
        <v>0</v>
      </c>
      <c r="K78" s="57">
        <v>0</v>
      </c>
      <c r="L78" s="58"/>
      <c r="M78" s="58"/>
      <c r="N78" s="58"/>
      <c r="O78" s="58"/>
      <c r="P78" s="59"/>
      <c r="Q78" s="60"/>
      <c r="R78" s="60"/>
      <c r="S78" s="60"/>
      <c r="T78" s="60"/>
      <c r="U78" s="60"/>
      <c r="V78" s="60"/>
      <c r="W78" s="60"/>
      <c r="X78" s="60"/>
      <c r="Y78" s="60"/>
      <c r="Z78" s="60"/>
      <c r="AA78" s="60"/>
      <c r="AB78" s="60"/>
      <c r="AC78" s="60"/>
      <c r="AD78" s="60"/>
      <c r="AE78" s="60"/>
      <c r="AF78" s="60"/>
      <c r="AG78" s="60"/>
      <c r="AH78" s="60"/>
      <c r="AI78" s="60"/>
      <c r="AJ78" s="60"/>
    </row>
    <row r="79" spans="2:36" ht="14.45" hidden="1" thickBot="1">
      <c r="B79" s="215"/>
      <c r="C79" s="217"/>
      <c r="D79" s="219"/>
      <c r="E79" s="61" t="s">
        <v>303</v>
      </c>
      <c r="F79" s="62">
        <f t="shared" ref="F79:K79" si="95">IF(ISBLANK(F78),"",IF(ISBLANK(F80),"",ROUND(F80-F78,10)))</f>
        <v>0</v>
      </c>
      <c r="G79" s="62">
        <f t="shared" si="95"/>
        <v>0</v>
      </c>
      <c r="H79" s="62">
        <f t="shared" si="95"/>
        <v>0</v>
      </c>
      <c r="I79" s="62">
        <f t="shared" si="95"/>
        <v>0</v>
      </c>
      <c r="J79" s="62">
        <f t="shared" si="95"/>
        <v>0</v>
      </c>
      <c r="K79" s="62">
        <f t="shared" si="95"/>
        <v>0</v>
      </c>
      <c r="L79" s="63" t="s">
        <v>304</v>
      </c>
      <c r="M79" s="63" t="str" cm="1">
        <f t="array" ref="M79">IFERROR(IF(L79="NO",MODE(IF($F$7:$K$7="YES",IF(F79:K79&gt;0,F79:K79))),MODE(IF($F$7:$K$7="YES",F79:K79))),"")</f>
        <v/>
      </c>
      <c r="N79" s="63" t="s">
        <v>304</v>
      </c>
      <c r="O79" s="63" t="str" cm="1">
        <f t="array" ref="O79">IFERROR(IF(N79="NO",MEDIAN(IF($F$7:$K$7="YES",IF(F79:K79&gt;0,F79:K79))),MEDIAN(IF($F$7:$K$7="YES",F79:K79))),"")</f>
        <v/>
      </c>
      <c r="P79" s="63" t="str">
        <f t="shared" ref="P79" si="96">IF(M79="","Median","Mode")</f>
        <v>Median</v>
      </c>
      <c r="Q79" s="60"/>
      <c r="R79" s="60"/>
      <c r="S79" s="60"/>
      <c r="T79" s="60"/>
      <c r="U79" s="60"/>
      <c r="V79" s="60"/>
      <c r="W79" s="60"/>
      <c r="X79" s="60"/>
      <c r="Y79" s="60"/>
      <c r="Z79" s="60"/>
      <c r="AA79" s="60"/>
      <c r="AB79" s="60"/>
      <c r="AC79" s="60"/>
      <c r="AD79" s="60"/>
      <c r="AE79" s="60"/>
      <c r="AF79" s="60"/>
      <c r="AG79" s="60"/>
      <c r="AH79" s="60"/>
      <c r="AI79" s="60"/>
      <c r="AJ79" s="60"/>
    </row>
    <row r="80" spans="2:36" ht="15" hidden="1" customHeight="1">
      <c r="B80" s="214">
        <f t="shared" ref="B80" si="97">B78+1</f>
        <v>36</v>
      </c>
      <c r="C80" s="216"/>
      <c r="D80" s="218"/>
      <c r="E80" s="56"/>
      <c r="F80" s="57">
        <v>0</v>
      </c>
      <c r="G80" s="57">
        <v>0</v>
      </c>
      <c r="H80" s="57">
        <v>0</v>
      </c>
      <c r="I80" s="57">
        <v>0</v>
      </c>
      <c r="J80" s="57">
        <v>0</v>
      </c>
      <c r="K80" s="57">
        <v>0</v>
      </c>
      <c r="L80" s="58"/>
      <c r="M80" s="58"/>
      <c r="N80" s="58"/>
      <c r="O80" s="58"/>
      <c r="P80" s="59"/>
      <c r="Q80" s="60"/>
      <c r="R80" s="60"/>
      <c r="S80" s="60"/>
      <c r="T80" s="60"/>
      <c r="U80" s="60"/>
      <c r="V80" s="60"/>
      <c r="W80" s="60"/>
      <c r="X80" s="60"/>
      <c r="Y80" s="60"/>
      <c r="Z80" s="60"/>
      <c r="AA80" s="60"/>
      <c r="AB80" s="60"/>
      <c r="AC80" s="60"/>
      <c r="AD80" s="60"/>
      <c r="AE80" s="60"/>
      <c r="AF80" s="60"/>
      <c r="AG80" s="60"/>
      <c r="AH80" s="60"/>
      <c r="AI80" s="60"/>
      <c r="AJ80" s="60"/>
    </row>
    <row r="81" spans="2:36" ht="14.45" hidden="1" thickBot="1">
      <c r="B81" s="215"/>
      <c r="C81" s="217"/>
      <c r="D81" s="219"/>
      <c r="E81" s="61" t="s">
        <v>303</v>
      </c>
      <c r="F81" s="62">
        <f t="shared" ref="F81:K81" si="98">IF(ISBLANK(F80),"",IF(ISBLANK(F82),"",ROUND(F82-F80,10)))</f>
        <v>0</v>
      </c>
      <c r="G81" s="62">
        <f t="shared" si="98"/>
        <v>0</v>
      </c>
      <c r="H81" s="62">
        <f t="shared" si="98"/>
        <v>0</v>
      </c>
      <c r="I81" s="62">
        <f t="shared" si="98"/>
        <v>0</v>
      </c>
      <c r="J81" s="62">
        <f t="shared" si="98"/>
        <v>0</v>
      </c>
      <c r="K81" s="62">
        <f t="shared" si="98"/>
        <v>0</v>
      </c>
      <c r="L81" s="63" t="s">
        <v>304</v>
      </c>
      <c r="M81" s="63" t="str" cm="1">
        <f t="array" ref="M81">IFERROR(IF(L81="NO",MODE(IF($F$7:$K$7="YES",IF(F81:K81&gt;0,F81:K81))),MODE(IF($F$7:$K$7="YES",F81:K81))),"")</f>
        <v/>
      </c>
      <c r="N81" s="63" t="s">
        <v>304</v>
      </c>
      <c r="O81" s="63" t="str" cm="1">
        <f t="array" ref="O81">IFERROR(IF(N81="NO",MEDIAN(IF($F$7:$K$7="YES",IF(F81:K81&gt;0,F81:K81))),MEDIAN(IF($F$7:$K$7="YES",F81:K81))),"")</f>
        <v/>
      </c>
      <c r="P81" s="63" t="str">
        <f t="shared" ref="P81" si="99">IF(M81="","Median","Mode")</f>
        <v>Median</v>
      </c>
      <c r="Q81" s="60"/>
      <c r="R81" s="60"/>
      <c r="S81" s="60"/>
      <c r="T81" s="60"/>
      <c r="U81" s="60"/>
      <c r="V81" s="60"/>
      <c r="W81" s="60"/>
      <c r="X81" s="60"/>
      <c r="Y81" s="60"/>
      <c r="Z81" s="60"/>
      <c r="AA81" s="60"/>
      <c r="AB81" s="60"/>
      <c r="AC81" s="60"/>
      <c r="AD81" s="60"/>
      <c r="AE81" s="60"/>
      <c r="AF81" s="60"/>
      <c r="AG81" s="60"/>
      <c r="AH81" s="60"/>
      <c r="AI81" s="60"/>
      <c r="AJ81" s="60"/>
    </row>
    <row r="82" spans="2:36" ht="15" hidden="1" customHeight="1">
      <c r="B82" s="214">
        <f t="shared" ref="B82" si="100">B80+1</f>
        <v>37</v>
      </c>
      <c r="C82" s="216"/>
      <c r="D82" s="218"/>
      <c r="E82" s="56"/>
      <c r="F82" s="57">
        <v>0</v>
      </c>
      <c r="G82" s="57">
        <v>0</v>
      </c>
      <c r="H82" s="57">
        <v>0</v>
      </c>
      <c r="I82" s="57">
        <v>0</v>
      </c>
      <c r="J82" s="57">
        <v>0</v>
      </c>
      <c r="K82" s="57">
        <v>0</v>
      </c>
      <c r="L82" s="58"/>
      <c r="M82" s="58"/>
      <c r="N82" s="58"/>
      <c r="O82" s="58"/>
      <c r="P82" s="59"/>
      <c r="Q82" s="60"/>
      <c r="R82" s="60"/>
      <c r="S82" s="60"/>
      <c r="T82" s="60"/>
      <c r="U82" s="60"/>
      <c r="V82" s="60"/>
      <c r="W82" s="60"/>
      <c r="X82" s="60"/>
      <c r="Y82" s="60"/>
      <c r="Z82" s="60"/>
      <c r="AA82" s="60"/>
      <c r="AB82" s="60"/>
      <c r="AC82" s="60"/>
      <c r="AD82" s="60"/>
      <c r="AE82" s="60"/>
      <c r="AF82" s="60"/>
      <c r="AG82" s="60"/>
      <c r="AH82" s="60"/>
      <c r="AI82" s="60"/>
      <c r="AJ82" s="60"/>
    </row>
    <row r="83" spans="2:36" ht="14.45" hidden="1" thickBot="1">
      <c r="B83" s="215"/>
      <c r="C83" s="217"/>
      <c r="D83" s="219"/>
      <c r="E83" s="61" t="s">
        <v>303</v>
      </c>
      <c r="F83" s="62">
        <f t="shared" ref="F83:K83" si="101">IF(ISBLANK(F82),"",IF(ISBLANK(F84),"",ROUND(F84-F82,10)))</f>
        <v>0</v>
      </c>
      <c r="G83" s="62">
        <f t="shared" si="101"/>
        <v>0</v>
      </c>
      <c r="H83" s="62">
        <f t="shared" si="101"/>
        <v>0</v>
      </c>
      <c r="I83" s="62">
        <f t="shared" si="101"/>
        <v>0</v>
      </c>
      <c r="J83" s="62">
        <f t="shared" si="101"/>
        <v>0</v>
      </c>
      <c r="K83" s="62">
        <f t="shared" si="101"/>
        <v>0</v>
      </c>
      <c r="L83" s="63" t="s">
        <v>304</v>
      </c>
      <c r="M83" s="63" t="str" cm="1">
        <f t="array" ref="M83">IFERROR(IF(L83="NO",MODE(IF($F$7:$K$7="YES",IF(F83:K83&gt;0,F83:K83))),MODE(IF($F$7:$K$7="YES",F83:K83))),"")</f>
        <v/>
      </c>
      <c r="N83" s="63" t="s">
        <v>304</v>
      </c>
      <c r="O83" s="63" t="str" cm="1">
        <f t="array" ref="O83">IFERROR(IF(N83="NO",MEDIAN(IF($F$7:$K$7="YES",IF(F83:K83&gt;0,F83:K83))),MEDIAN(IF($F$7:$K$7="YES",F83:K83))),"")</f>
        <v/>
      </c>
      <c r="P83" s="63" t="str">
        <f t="shared" ref="P83" si="102">IF(M83="","Median","Mode")</f>
        <v>Median</v>
      </c>
      <c r="Q83" s="60"/>
      <c r="R83" s="60"/>
      <c r="S83" s="60"/>
      <c r="T83" s="60"/>
      <c r="U83" s="60"/>
      <c r="V83" s="60"/>
      <c r="W83" s="60"/>
      <c r="X83" s="60"/>
      <c r="Y83" s="60"/>
      <c r="Z83" s="60"/>
      <c r="AA83" s="60"/>
      <c r="AB83" s="60"/>
      <c r="AC83" s="60"/>
      <c r="AD83" s="60"/>
      <c r="AE83" s="60"/>
      <c r="AF83" s="60"/>
      <c r="AG83" s="60"/>
      <c r="AH83" s="60"/>
      <c r="AI83" s="60"/>
      <c r="AJ83" s="60"/>
    </row>
    <row r="84" spans="2:36" ht="15" hidden="1" customHeight="1">
      <c r="B84" s="214">
        <f t="shared" ref="B84" si="103">B82+1</f>
        <v>38</v>
      </c>
      <c r="C84" s="216"/>
      <c r="D84" s="218"/>
      <c r="E84" s="56"/>
      <c r="F84" s="57">
        <v>0</v>
      </c>
      <c r="G84" s="57">
        <v>0</v>
      </c>
      <c r="H84" s="57">
        <v>0</v>
      </c>
      <c r="I84" s="57">
        <v>0</v>
      </c>
      <c r="J84" s="57">
        <v>0</v>
      </c>
      <c r="K84" s="57">
        <v>0</v>
      </c>
      <c r="L84" s="58"/>
      <c r="M84" s="58"/>
      <c r="N84" s="58"/>
      <c r="O84" s="58"/>
      <c r="P84" s="59"/>
      <c r="Q84" s="60"/>
      <c r="R84" s="60"/>
      <c r="S84" s="60"/>
      <c r="T84" s="60"/>
      <c r="U84" s="60"/>
      <c r="V84" s="60"/>
      <c r="W84" s="60"/>
      <c r="X84" s="60"/>
      <c r="Y84" s="60"/>
      <c r="Z84" s="60"/>
      <c r="AA84" s="60"/>
      <c r="AB84" s="60"/>
      <c r="AC84" s="60"/>
      <c r="AD84" s="60"/>
      <c r="AE84" s="60"/>
      <c r="AF84" s="60"/>
      <c r="AG84" s="60"/>
      <c r="AH84" s="60"/>
      <c r="AI84" s="60"/>
      <c r="AJ84" s="60"/>
    </row>
    <row r="85" spans="2:36" ht="14.45" hidden="1" thickBot="1">
      <c r="B85" s="215"/>
      <c r="C85" s="217"/>
      <c r="D85" s="219"/>
      <c r="E85" s="61" t="s">
        <v>303</v>
      </c>
      <c r="F85" s="62">
        <f t="shared" ref="F85:K85" si="104">IF(ISBLANK(F84),"",IF(ISBLANK(F86),"",ROUND(F86-F84,10)))</f>
        <v>0</v>
      </c>
      <c r="G85" s="62">
        <f t="shared" si="104"/>
        <v>0</v>
      </c>
      <c r="H85" s="62">
        <f t="shared" si="104"/>
        <v>0</v>
      </c>
      <c r="I85" s="62">
        <f t="shared" si="104"/>
        <v>0</v>
      </c>
      <c r="J85" s="62">
        <f t="shared" si="104"/>
        <v>0</v>
      </c>
      <c r="K85" s="62">
        <f t="shared" si="104"/>
        <v>0</v>
      </c>
      <c r="L85" s="63" t="s">
        <v>304</v>
      </c>
      <c r="M85" s="63" t="str" cm="1">
        <f t="array" ref="M85">IFERROR(IF(L85="NO",MODE(IF($F$7:$K$7="YES",IF(F85:K85&gt;0,F85:K85))),MODE(IF($F$7:$K$7="YES",F85:K85))),"")</f>
        <v/>
      </c>
      <c r="N85" s="63" t="s">
        <v>304</v>
      </c>
      <c r="O85" s="63" t="str" cm="1">
        <f t="array" ref="O85">IFERROR(IF(N85="NO",MEDIAN(IF($F$7:$K$7="YES",IF(F85:K85&gt;0,F85:K85))),MEDIAN(IF($F$7:$K$7="YES",F85:K85))),"")</f>
        <v/>
      </c>
      <c r="P85" s="63" t="str">
        <f t="shared" ref="P85" si="105">IF(M85="","Median","Mode")</f>
        <v>Median</v>
      </c>
      <c r="Q85" s="60"/>
      <c r="R85" s="60"/>
      <c r="S85" s="60"/>
      <c r="T85" s="60"/>
      <c r="U85" s="60"/>
      <c r="V85" s="60"/>
      <c r="W85" s="60"/>
      <c r="X85" s="60"/>
      <c r="Y85" s="60"/>
      <c r="Z85" s="60"/>
      <c r="AA85" s="60"/>
      <c r="AB85" s="60"/>
      <c r="AC85" s="60"/>
      <c r="AD85" s="60"/>
      <c r="AE85" s="60"/>
      <c r="AF85" s="60"/>
      <c r="AG85" s="60"/>
      <c r="AH85" s="60"/>
      <c r="AI85" s="60"/>
      <c r="AJ85" s="60"/>
    </row>
    <row r="86" spans="2:36" ht="15" hidden="1" customHeight="1">
      <c r="B86" s="214">
        <f t="shared" ref="B86" si="106">B84+1</f>
        <v>39</v>
      </c>
      <c r="C86" s="216"/>
      <c r="D86" s="218"/>
      <c r="E86" s="56"/>
      <c r="F86" s="57">
        <v>0</v>
      </c>
      <c r="G86" s="57">
        <v>0</v>
      </c>
      <c r="H86" s="57">
        <v>0</v>
      </c>
      <c r="I86" s="57">
        <v>0</v>
      </c>
      <c r="J86" s="57">
        <v>0</v>
      </c>
      <c r="K86" s="57">
        <v>0</v>
      </c>
      <c r="L86" s="58"/>
      <c r="M86" s="58"/>
      <c r="N86" s="58"/>
      <c r="O86" s="58"/>
      <c r="P86" s="59"/>
      <c r="Q86" s="60"/>
      <c r="R86" s="60"/>
      <c r="S86" s="60"/>
      <c r="T86" s="60"/>
      <c r="U86" s="60"/>
      <c r="V86" s="60"/>
      <c r="W86" s="60"/>
      <c r="X86" s="60"/>
      <c r="Y86" s="60"/>
      <c r="Z86" s="60"/>
      <c r="AA86" s="60"/>
      <c r="AB86" s="60"/>
      <c r="AC86" s="60"/>
      <c r="AD86" s="60"/>
      <c r="AE86" s="60"/>
      <c r="AF86" s="60"/>
      <c r="AG86" s="60"/>
      <c r="AH86" s="60"/>
      <c r="AI86" s="60"/>
      <c r="AJ86" s="60"/>
    </row>
    <row r="87" spans="2:36" ht="14.45" hidden="1" thickBot="1">
      <c r="B87" s="215"/>
      <c r="C87" s="217"/>
      <c r="D87" s="219"/>
      <c r="E87" s="61" t="s">
        <v>303</v>
      </c>
      <c r="F87" s="62">
        <f t="shared" ref="F87:K87" si="107">IF(ISBLANK(F86),"",IF(ISBLANK(F88),"",ROUND(F88-F86,10)))</f>
        <v>0</v>
      </c>
      <c r="G87" s="62">
        <f t="shared" si="107"/>
        <v>0</v>
      </c>
      <c r="H87" s="62">
        <f t="shared" si="107"/>
        <v>0</v>
      </c>
      <c r="I87" s="62">
        <f t="shared" si="107"/>
        <v>0</v>
      </c>
      <c r="J87" s="62">
        <f t="shared" si="107"/>
        <v>0</v>
      </c>
      <c r="K87" s="62">
        <f t="shared" si="107"/>
        <v>0</v>
      </c>
      <c r="L87" s="63" t="s">
        <v>304</v>
      </c>
      <c r="M87" s="63" t="str" cm="1">
        <f t="array" ref="M87">IFERROR(IF(L87="NO",MODE(IF($F$7:$K$7="YES",IF(F87:K87&gt;0,F87:K87))),MODE(IF($F$7:$K$7="YES",F87:K87))),"")</f>
        <v/>
      </c>
      <c r="N87" s="63" t="s">
        <v>304</v>
      </c>
      <c r="O87" s="63" t="str" cm="1">
        <f t="array" ref="O87">IFERROR(IF(N87="NO",MEDIAN(IF($F$7:$K$7="YES",IF(F87:K87&gt;0,F87:K87))),MEDIAN(IF($F$7:$K$7="YES",F87:K87))),"")</f>
        <v/>
      </c>
      <c r="P87" s="63" t="str">
        <f t="shared" ref="P87" si="108">IF(M87="","Median","Mode")</f>
        <v>Median</v>
      </c>
      <c r="Q87" s="60"/>
      <c r="R87" s="60"/>
      <c r="S87" s="60"/>
      <c r="T87" s="60"/>
      <c r="U87" s="60"/>
      <c r="V87" s="60"/>
      <c r="W87" s="60"/>
      <c r="X87" s="60"/>
      <c r="Y87" s="60"/>
      <c r="Z87" s="60"/>
      <c r="AA87" s="60"/>
      <c r="AB87" s="60"/>
      <c r="AC87" s="60"/>
      <c r="AD87" s="60"/>
      <c r="AE87" s="60"/>
      <c r="AF87" s="60"/>
      <c r="AG87" s="60"/>
      <c r="AH87" s="60"/>
      <c r="AI87" s="60"/>
      <c r="AJ87" s="60"/>
    </row>
    <row r="88" spans="2:36" ht="15" hidden="1" customHeight="1">
      <c r="B88" s="214">
        <f t="shared" ref="B88" si="109">B86+1</f>
        <v>40</v>
      </c>
      <c r="C88" s="216"/>
      <c r="D88" s="218"/>
      <c r="E88" s="56"/>
      <c r="F88" s="57">
        <v>0</v>
      </c>
      <c r="G88" s="57">
        <v>0</v>
      </c>
      <c r="H88" s="57">
        <v>0</v>
      </c>
      <c r="I88" s="57">
        <v>0</v>
      </c>
      <c r="J88" s="57">
        <v>0</v>
      </c>
      <c r="K88" s="57">
        <v>0</v>
      </c>
      <c r="L88" s="58"/>
      <c r="M88" s="58"/>
      <c r="N88" s="58"/>
      <c r="O88" s="58"/>
      <c r="P88" s="59"/>
      <c r="Q88" s="60"/>
      <c r="R88" s="60"/>
      <c r="S88" s="60"/>
      <c r="T88" s="60"/>
      <c r="U88" s="60"/>
      <c r="V88" s="60"/>
      <c r="W88" s="60"/>
      <c r="X88" s="60"/>
      <c r="Y88" s="60"/>
      <c r="Z88" s="60"/>
      <c r="AA88" s="60"/>
      <c r="AB88" s="60"/>
      <c r="AC88" s="60"/>
      <c r="AD88" s="60"/>
      <c r="AE88" s="60"/>
      <c r="AF88" s="60"/>
      <c r="AG88" s="60"/>
      <c r="AH88" s="60"/>
      <c r="AI88" s="60"/>
      <c r="AJ88" s="60"/>
    </row>
    <row r="89" spans="2:36" ht="14.45" hidden="1" thickBot="1">
      <c r="B89" s="215"/>
      <c r="C89" s="217"/>
      <c r="D89" s="219"/>
      <c r="E89" s="61" t="s">
        <v>303</v>
      </c>
      <c r="F89" s="62">
        <f t="shared" ref="F89:K89" si="110">IF(ISBLANK(F88),"",IF(ISBLANK(F90),"",ROUND(F90-F88,10)))</f>
        <v>0</v>
      </c>
      <c r="G89" s="62">
        <f t="shared" si="110"/>
        <v>0</v>
      </c>
      <c r="H89" s="62">
        <f t="shared" si="110"/>
        <v>0</v>
      </c>
      <c r="I89" s="62">
        <f t="shared" si="110"/>
        <v>0</v>
      </c>
      <c r="J89" s="62">
        <f t="shared" si="110"/>
        <v>0</v>
      </c>
      <c r="K89" s="62">
        <f t="shared" si="110"/>
        <v>0</v>
      </c>
      <c r="L89" s="63" t="s">
        <v>304</v>
      </c>
      <c r="M89" s="63" t="str" cm="1">
        <f t="array" ref="M89">IFERROR(IF(L89="NO",MODE(IF($F$7:$K$7="YES",IF(F89:K89&gt;0,F89:K89))),MODE(IF($F$7:$K$7="YES",F89:K89))),"")</f>
        <v/>
      </c>
      <c r="N89" s="63" t="s">
        <v>304</v>
      </c>
      <c r="O89" s="63" t="str" cm="1">
        <f t="array" ref="O89">IFERROR(IF(N89="NO",MEDIAN(IF($F$7:$K$7="YES",IF(F89:K89&gt;0,F89:K89))),MEDIAN(IF($F$7:$K$7="YES",F89:K89))),"")</f>
        <v/>
      </c>
      <c r="P89" s="63" t="str">
        <f t="shared" ref="P89" si="111">IF(M89="","Median","Mode")</f>
        <v>Median</v>
      </c>
      <c r="Q89" s="60"/>
      <c r="R89" s="60"/>
      <c r="S89" s="60"/>
      <c r="T89" s="60"/>
      <c r="U89" s="60"/>
      <c r="V89" s="60"/>
      <c r="W89" s="60"/>
      <c r="X89" s="60"/>
      <c r="Y89" s="60"/>
      <c r="Z89" s="60"/>
      <c r="AA89" s="60"/>
      <c r="AB89" s="60"/>
      <c r="AC89" s="60"/>
      <c r="AD89" s="60"/>
      <c r="AE89" s="60"/>
      <c r="AF89" s="60"/>
      <c r="AG89" s="60"/>
      <c r="AH89" s="60"/>
      <c r="AI89" s="60"/>
      <c r="AJ89" s="60"/>
    </row>
    <row r="90" spans="2:36" ht="15" hidden="1" customHeight="1">
      <c r="B90" s="214">
        <f t="shared" ref="B90" si="112">B88+1</f>
        <v>41</v>
      </c>
      <c r="C90" s="216"/>
      <c r="D90" s="218"/>
      <c r="E90" s="56"/>
      <c r="F90" s="57">
        <v>0</v>
      </c>
      <c r="G90" s="57">
        <v>0</v>
      </c>
      <c r="H90" s="57">
        <v>0</v>
      </c>
      <c r="I90" s="57">
        <v>0</v>
      </c>
      <c r="J90" s="57">
        <v>0</v>
      </c>
      <c r="K90" s="57">
        <v>0</v>
      </c>
      <c r="L90" s="58"/>
      <c r="M90" s="58"/>
      <c r="N90" s="58"/>
      <c r="O90" s="58"/>
      <c r="P90" s="59"/>
      <c r="Q90" s="60"/>
      <c r="R90" s="60"/>
      <c r="S90" s="60"/>
      <c r="T90" s="60"/>
      <c r="U90" s="60"/>
      <c r="V90" s="60"/>
      <c r="W90" s="60"/>
      <c r="X90" s="60"/>
      <c r="Y90" s="60"/>
      <c r="Z90" s="60"/>
      <c r="AA90" s="60"/>
      <c r="AB90" s="60"/>
      <c r="AC90" s="60"/>
      <c r="AD90" s="60"/>
      <c r="AE90" s="60"/>
      <c r="AF90" s="60"/>
      <c r="AG90" s="60"/>
      <c r="AH90" s="60"/>
      <c r="AI90" s="60"/>
      <c r="AJ90" s="60"/>
    </row>
    <row r="91" spans="2:36" ht="14.45" hidden="1" thickBot="1">
      <c r="B91" s="215"/>
      <c r="C91" s="217"/>
      <c r="D91" s="219"/>
      <c r="E91" s="61" t="s">
        <v>303</v>
      </c>
      <c r="F91" s="62">
        <f t="shared" ref="F91:K91" si="113">IF(ISBLANK(F90),"",IF(ISBLANK(F92),"",ROUND(F92-F90,10)))</f>
        <v>0</v>
      </c>
      <c r="G91" s="62">
        <f t="shared" si="113"/>
        <v>0</v>
      </c>
      <c r="H91" s="62">
        <f t="shared" si="113"/>
        <v>0</v>
      </c>
      <c r="I91" s="62">
        <f t="shared" si="113"/>
        <v>0</v>
      </c>
      <c r="J91" s="62">
        <f t="shared" si="113"/>
        <v>0</v>
      </c>
      <c r="K91" s="62">
        <f t="shared" si="113"/>
        <v>0</v>
      </c>
      <c r="L91" s="63" t="s">
        <v>304</v>
      </c>
      <c r="M91" s="63" t="str" cm="1">
        <f t="array" ref="M91">IFERROR(IF(L91="NO",MODE(IF($F$7:$K$7="YES",IF(F91:K91&gt;0,F91:K91))),MODE(IF($F$7:$K$7="YES",F91:K91))),"")</f>
        <v/>
      </c>
      <c r="N91" s="63" t="s">
        <v>304</v>
      </c>
      <c r="O91" s="63" t="str" cm="1">
        <f t="array" ref="O91">IFERROR(IF(N91="NO",MEDIAN(IF($F$7:$K$7="YES",IF(F91:K91&gt;0,F91:K91))),MEDIAN(IF($F$7:$K$7="YES",F91:K91))),"")</f>
        <v/>
      </c>
      <c r="P91" s="63" t="str">
        <f t="shared" ref="P91" si="114">IF(M91="","Median","Mode")</f>
        <v>Median</v>
      </c>
      <c r="Q91" s="60"/>
      <c r="R91" s="60"/>
      <c r="S91" s="60"/>
      <c r="T91" s="60"/>
      <c r="U91" s="60"/>
      <c r="V91" s="60"/>
      <c r="W91" s="60"/>
      <c r="X91" s="60"/>
      <c r="Y91" s="60"/>
      <c r="Z91" s="60"/>
      <c r="AA91" s="60"/>
      <c r="AB91" s="60"/>
      <c r="AC91" s="60"/>
      <c r="AD91" s="60"/>
      <c r="AE91" s="60"/>
      <c r="AF91" s="60"/>
      <c r="AG91" s="60"/>
      <c r="AH91" s="60"/>
      <c r="AI91" s="60"/>
      <c r="AJ91" s="60"/>
    </row>
    <row r="92" spans="2:36" ht="15" hidden="1" customHeight="1">
      <c r="B92" s="214">
        <f t="shared" ref="B92" si="115">B90+1</f>
        <v>42</v>
      </c>
      <c r="C92" s="216"/>
      <c r="D92" s="218"/>
      <c r="E92" s="56"/>
      <c r="F92" s="57">
        <v>0</v>
      </c>
      <c r="G92" s="57">
        <v>0</v>
      </c>
      <c r="H92" s="57">
        <v>0</v>
      </c>
      <c r="I92" s="57">
        <v>0</v>
      </c>
      <c r="J92" s="57">
        <v>0</v>
      </c>
      <c r="K92" s="57">
        <v>0</v>
      </c>
      <c r="L92" s="58"/>
      <c r="M92" s="58"/>
      <c r="N92" s="58"/>
      <c r="O92" s="58"/>
      <c r="P92" s="59"/>
      <c r="Q92" s="60"/>
      <c r="R92" s="60"/>
      <c r="S92" s="60"/>
      <c r="T92" s="60"/>
      <c r="U92" s="60"/>
      <c r="V92" s="60"/>
      <c r="W92" s="60"/>
      <c r="X92" s="60"/>
      <c r="Y92" s="60"/>
      <c r="Z92" s="60"/>
      <c r="AA92" s="60"/>
      <c r="AB92" s="60"/>
      <c r="AC92" s="60"/>
      <c r="AD92" s="60"/>
      <c r="AE92" s="60"/>
      <c r="AF92" s="60"/>
      <c r="AG92" s="60"/>
      <c r="AH92" s="60"/>
      <c r="AI92" s="60"/>
      <c r="AJ92" s="60"/>
    </row>
    <row r="93" spans="2:36" ht="14.45" hidden="1" thickBot="1">
      <c r="B93" s="215"/>
      <c r="C93" s="217"/>
      <c r="D93" s="219"/>
      <c r="E93" s="61" t="s">
        <v>303</v>
      </c>
      <c r="F93" s="62">
        <f t="shared" ref="F93:K93" si="116">IF(ISBLANK(F92),"",IF(ISBLANK(F94),"",ROUND(F94-F92,10)))</f>
        <v>0</v>
      </c>
      <c r="G93" s="62">
        <f t="shared" si="116"/>
        <v>0</v>
      </c>
      <c r="H93" s="62">
        <f t="shared" si="116"/>
        <v>0</v>
      </c>
      <c r="I93" s="62">
        <f t="shared" si="116"/>
        <v>0</v>
      </c>
      <c r="J93" s="62">
        <f t="shared" si="116"/>
        <v>0</v>
      </c>
      <c r="K93" s="62">
        <f t="shared" si="116"/>
        <v>0</v>
      </c>
      <c r="L93" s="63" t="s">
        <v>304</v>
      </c>
      <c r="M93" s="63" t="str" cm="1">
        <f t="array" ref="M93">IFERROR(IF(L93="NO",MODE(IF($F$7:$K$7="YES",IF(F93:K93&gt;0,F93:K93))),MODE(IF($F$7:$K$7="YES",F93:K93))),"")</f>
        <v/>
      </c>
      <c r="N93" s="63" t="s">
        <v>304</v>
      </c>
      <c r="O93" s="63" t="str" cm="1">
        <f t="array" ref="O93">IFERROR(IF(N93="NO",MEDIAN(IF($F$7:$K$7="YES",IF(F93:K93&gt;0,F93:K93))),MEDIAN(IF($F$7:$K$7="YES",F93:K93))),"")</f>
        <v/>
      </c>
      <c r="P93" s="63" t="str">
        <f t="shared" ref="P93" si="117">IF(M93="","Median","Mode")</f>
        <v>Median</v>
      </c>
      <c r="Q93" s="60"/>
      <c r="R93" s="60"/>
      <c r="S93" s="60"/>
      <c r="T93" s="60"/>
      <c r="U93" s="60"/>
      <c r="V93" s="60"/>
      <c r="W93" s="60"/>
      <c r="X93" s="60"/>
      <c r="Y93" s="60"/>
      <c r="Z93" s="60"/>
      <c r="AA93" s="60"/>
      <c r="AB93" s="60"/>
      <c r="AC93" s="60"/>
      <c r="AD93" s="60"/>
      <c r="AE93" s="60"/>
      <c r="AF93" s="60"/>
      <c r="AG93" s="60"/>
      <c r="AH93" s="60"/>
      <c r="AI93" s="60"/>
      <c r="AJ93" s="60"/>
    </row>
    <row r="94" spans="2:36" ht="15" hidden="1" customHeight="1">
      <c r="B94" s="214">
        <f t="shared" ref="B94" si="118">B92+1</f>
        <v>43</v>
      </c>
      <c r="C94" s="216"/>
      <c r="D94" s="218"/>
      <c r="E94" s="56"/>
      <c r="F94" s="57">
        <v>0</v>
      </c>
      <c r="G94" s="57">
        <v>0</v>
      </c>
      <c r="H94" s="57">
        <v>0</v>
      </c>
      <c r="I94" s="57">
        <v>0</v>
      </c>
      <c r="J94" s="57">
        <v>0</v>
      </c>
      <c r="K94" s="57">
        <v>0</v>
      </c>
      <c r="L94" s="58"/>
      <c r="M94" s="58"/>
      <c r="N94" s="58"/>
      <c r="O94" s="58"/>
      <c r="P94" s="59"/>
      <c r="Q94" s="60"/>
      <c r="R94" s="60"/>
      <c r="S94" s="60"/>
      <c r="T94" s="60"/>
      <c r="U94" s="60"/>
      <c r="V94" s="60"/>
      <c r="W94" s="60"/>
      <c r="X94" s="60"/>
      <c r="Y94" s="60"/>
      <c r="Z94" s="60"/>
      <c r="AA94" s="60"/>
      <c r="AB94" s="60"/>
      <c r="AC94" s="60"/>
      <c r="AD94" s="60"/>
      <c r="AE94" s="60"/>
      <c r="AF94" s="60"/>
      <c r="AG94" s="60"/>
      <c r="AH94" s="60"/>
      <c r="AI94" s="60"/>
      <c r="AJ94" s="60"/>
    </row>
    <row r="95" spans="2:36" ht="14.45" hidden="1" thickBot="1">
      <c r="B95" s="215"/>
      <c r="C95" s="217"/>
      <c r="D95" s="219"/>
      <c r="E95" s="61" t="s">
        <v>303</v>
      </c>
      <c r="F95" s="62">
        <f t="shared" ref="F95:K95" si="119">IF(ISBLANK(F94),"",IF(ISBLANK(F96),"",ROUND(F96-F94,10)))</f>
        <v>0</v>
      </c>
      <c r="G95" s="62">
        <f t="shared" si="119"/>
        <v>0</v>
      </c>
      <c r="H95" s="62">
        <f t="shared" si="119"/>
        <v>0</v>
      </c>
      <c r="I95" s="62">
        <f t="shared" si="119"/>
        <v>0</v>
      </c>
      <c r="J95" s="62">
        <f t="shared" si="119"/>
        <v>0</v>
      </c>
      <c r="K95" s="62">
        <f t="shared" si="119"/>
        <v>0</v>
      </c>
      <c r="L95" s="63" t="s">
        <v>304</v>
      </c>
      <c r="M95" s="63" t="str" cm="1">
        <f t="array" ref="M95">IFERROR(IF(L95="NO",MODE(IF($F$7:$K$7="YES",IF(F95:K95&gt;0,F95:K95))),MODE(IF($F$7:$K$7="YES",F95:K95))),"")</f>
        <v/>
      </c>
      <c r="N95" s="63" t="s">
        <v>304</v>
      </c>
      <c r="O95" s="63" t="str" cm="1">
        <f t="array" ref="O95">IFERROR(IF(N95="NO",MEDIAN(IF($F$7:$K$7="YES",IF(F95:K95&gt;0,F95:K95))),MEDIAN(IF($F$7:$K$7="YES",F95:K95))),"")</f>
        <v/>
      </c>
      <c r="P95" s="63" t="str">
        <f t="shared" ref="P95" si="120">IF(M95="","Median","Mode")</f>
        <v>Median</v>
      </c>
      <c r="Q95" s="60"/>
      <c r="R95" s="60"/>
      <c r="S95" s="60"/>
      <c r="T95" s="60"/>
      <c r="U95" s="60"/>
      <c r="V95" s="60"/>
      <c r="W95" s="60"/>
      <c r="X95" s="60"/>
      <c r="Y95" s="60"/>
      <c r="Z95" s="60"/>
      <c r="AA95" s="60"/>
      <c r="AB95" s="60"/>
      <c r="AC95" s="60"/>
      <c r="AD95" s="60"/>
      <c r="AE95" s="60"/>
      <c r="AF95" s="60"/>
      <c r="AG95" s="60"/>
      <c r="AH95" s="60"/>
      <c r="AI95" s="60"/>
      <c r="AJ95" s="60"/>
    </row>
    <row r="96" spans="2:36" ht="15" hidden="1" customHeight="1">
      <c r="B96" s="214">
        <f t="shared" ref="B96" si="121">B94+1</f>
        <v>44</v>
      </c>
      <c r="C96" s="216"/>
      <c r="D96" s="218"/>
      <c r="E96" s="56"/>
      <c r="F96" s="57">
        <v>0</v>
      </c>
      <c r="G96" s="57">
        <v>0</v>
      </c>
      <c r="H96" s="57">
        <v>0</v>
      </c>
      <c r="I96" s="57">
        <v>0</v>
      </c>
      <c r="J96" s="57">
        <v>0</v>
      </c>
      <c r="K96" s="57">
        <v>0</v>
      </c>
      <c r="L96" s="58"/>
      <c r="M96" s="58"/>
      <c r="N96" s="58"/>
      <c r="O96" s="58"/>
      <c r="P96" s="59"/>
      <c r="Q96" s="60"/>
      <c r="R96" s="60"/>
      <c r="S96" s="60"/>
      <c r="T96" s="60"/>
      <c r="U96" s="60"/>
      <c r="V96" s="60"/>
      <c r="W96" s="60"/>
      <c r="X96" s="60"/>
      <c r="Y96" s="60"/>
      <c r="Z96" s="60"/>
      <c r="AA96" s="60"/>
      <c r="AB96" s="60"/>
      <c r="AC96" s="60"/>
      <c r="AD96" s="60"/>
      <c r="AE96" s="60"/>
      <c r="AF96" s="60"/>
      <c r="AG96" s="60"/>
      <c r="AH96" s="60"/>
      <c r="AI96" s="60"/>
      <c r="AJ96" s="60"/>
    </row>
    <row r="97" spans="2:36" ht="14.45" hidden="1" thickBot="1">
      <c r="B97" s="215"/>
      <c r="C97" s="217"/>
      <c r="D97" s="219"/>
      <c r="E97" s="61" t="s">
        <v>303</v>
      </c>
      <c r="F97" s="62">
        <f t="shared" ref="F97:K97" si="122">IF(ISBLANK(F96),"",IF(ISBLANK(F98),"",ROUND(F98-F96,10)))</f>
        <v>0</v>
      </c>
      <c r="G97" s="62">
        <f t="shared" si="122"/>
        <v>0</v>
      </c>
      <c r="H97" s="62">
        <f t="shared" si="122"/>
        <v>0</v>
      </c>
      <c r="I97" s="62">
        <f t="shared" si="122"/>
        <v>0</v>
      </c>
      <c r="J97" s="62">
        <f t="shared" si="122"/>
        <v>0</v>
      </c>
      <c r="K97" s="62">
        <f t="shared" si="122"/>
        <v>0</v>
      </c>
      <c r="L97" s="63" t="s">
        <v>304</v>
      </c>
      <c r="M97" s="63" t="str" cm="1">
        <f t="array" ref="M97">IFERROR(IF(L97="NO",MODE(IF($F$7:$K$7="YES",IF(F97:K97&gt;0,F97:K97))),MODE(IF($F$7:$K$7="YES",F97:K97))),"")</f>
        <v/>
      </c>
      <c r="N97" s="63" t="s">
        <v>304</v>
      </c>
      <c r="O97" s="63" t="str" cm="1">
        <f t="array" ref="O97">IFERROR(IF(N97="NO",MEDIAN(IF($F$7:$K$7="YES",IF(F97:K97&gt;0,F97:K97))),MEDIAN(IF($F$7:$K$7="YES",F97:K97))),"")</f>
        <v/>
      </c>
      <c r="P97" s="63" t="str">
        <f t="shared" ref="P97" si="123">IF(M97="","Median","Mode")</f>
        <v>Median</v>
      </c>
      <c r="Q97" s="60"/>
      <c r="R97" s="60"/>
      <c r="S97" s="60"/>
      <c r="T97" s="60"/>
      <c r="U97" s="60"/>
      <c r="V97" s="60"/>
      <c r="W97" s="60"/>
      <c r="X97" s="60"/>
      <c r="Y97" s="60"/>
      <c r="Z97" s="60"/>
      <c r="AA97" s="60"/>
      <c r="AB97" s="60"/>
      <c r="AC97" s="60"/>
      <c r="AD97" s="60"/>
      <c r="AE97" s="60"/>
      <c r="AF97" s="60"/>
      <c r="AG97" s="60"/>
      <c r="AH97" s="60"/>
      <c r="AI97" s="60"/>
      <c r="AJ97" s="60"/>
    </row>
    <row r="98" spans="2:36" ht="15" hidden="1" customHeight="1">
      <c r="B98" s="214">
        <f t="shared" ref="B98" si="124">B96+1</f>
        <v>45</v>
      </c>
      <c r="C98" s="216"/>
      <c r="D98" s="218"/>
      <c r="E98" s="56"/>
      <c r="F98" s="57">
        <v>0</v>
      </c>
      <c r="G98" s="57">
        <v>0</v>
      </c>
      <c r="H98" s="57">
        <v>0</v>
      </c>
      <c r="I98" s="57">
        <v>0</v>
      </c>
      <c r="J98" s="57">
        <v>0</v>
      </c>
      <c r="K98" s="57">
        <v>0</v>
      </c>
      <c r="L98" s="58"/>
      <c r="M98" s="58"/>
      <c r="N98" s="58"/>
      <c r="O98" s="58"/>
      <c r="P98" s="59"/>
      <c r="Q98" s="60"/>
      <c r="R98" s="60"/>
      <c r="S98" s="60"/>
      <c r="T98" s="60"/>
      <c r="U98" s="60"/>
      <c r="V98" s="60"/>
      <c r="W98" s="60"/>
      <c r="X98" s="60"/>
      <c r="Y98" s="60"/>
      <c r="Z98" s="60"/>
      <c r="AA98" s="60"/>
      <c r="AB98" s="60"/>
      <c r="AC98" s="60"/>
      <c r="AD98" s="60"/>
      <c r="AE98" s="60"/>
      <c r="AF98" s="60"/>
      <c r="AG98" s="60"/>
      <c r="AH98" s="60"/>
      <c r="AI98" s="60"/>
      <c r="AJ98" s="60"/>
    </row>
    <row r="99" spans="2:36" ht="14.45" hidden="1" thickBot="1">
      <c r="B99" s="215"/>
      <c r="C99" s="217"/>
      <c r="D99" s="219"/>
      <c r="E99" s="61" t="s">
        <v>303</v>
      </c>
      <c r="F99" s="62" t="str">
        <f t="shared" ref="F99:K99" si="125">IF(ISBLANK(F98),"",IF(ISBLANK(F100),"",ROUND(F100-F98,10)))</f>
        <v/>
      </c>
      <c r="G99" s="62" t="str">
        <f t="shared" si="125"/>
        <v/>
      </c>
      <c r="H99" s="62" t="str">
        <f t="shared" si="125"/>
        <v/>
      </c>
      <c r="I99" s="62" t="str">
        <f t="shared" si="125"/>
        <v/>
      </c>
      <c r="J99" s="62" t="str">
        <f t="shared" si="125"/>
        <v/>
      </c>
      <c r="K99" s="62" t="str">
        <f t="shared" si="125"/>
        <v/>
      </c>
      <c r="L99" s="63" t="s">
        <v>304</v>
      </c>
      <c r="M99" s="63" t="str" cm="1">
        <f t="array" ref="M99">IFERROR(IF(L99="NO",MODE(IF($F$7:$K$7="YES",IF(F99:K99&gt;0,F99:K99))),MODE(IF($F$7:$K$7="YES",F99:K99))),"")</f>
        <v/>
      </c>
      <c r="N99" s="63" t="s">
        <v>304</v>
      </c>
      <c r="O99" s="63" t="str" cm="1">
        <f t="array" ref="O99">IFERROR(IF(N99="NO",MEDIAN(IF($F$7:$K$7="YES",IF(F99:K99&gt;0,F99:K99))),MEDIAN(IF($F$7:$K$7="YES",F99:K99))),"")</f>
        <v/>
      </c>
      <c r="P99" s="63" t="str">
        <f t="shared" ref="P99" si="126">IF(M99="","Median","Mode")</f>
        <v>Median</v>
      </c>
      <c r="Q99" s="60"/>
      <c r="R99" s="60"/>
      <c r="S99" s="60"/>
      <c r="T99" s="60"/>
      <c r="U99" s="60"/>
      <c r="V99" s="60"/>
      <c r="W99" s="60"/>
      <c r="X99" s="60"/>
      <c r="Y99" s="60"/>
      <c r="Z99" s="60"/>
      <c r="AA99" s="60"/>
      <c r="AB99" s="60"/>
      <c r="AC99" s="60"/>
      <c r="AD99" s="60"/>
      <c r="AE99" s="60"/>
      <c r="AF99" s="60"/>
      <c r="AG99" s="60"/>
      <c r="AH99" s="60"/>
      <c r="AI99" s="60"/>
      <c r="AJ99" s="60"/>
    </row>
    <row r="100" spans="2:36" ht="15" hidden="1" customHeight="1">
      <c r="B100" s="214"/>
      <c r="C100" s="220"/>
      <c r="D100" s="218"/>
      <c r="E100" s="56"/>
      <c r="F100" s="57"/>
      <c r="G100" s="57"/>
      <c r="H100" s="57"/>
      <c r="I100" s="57"/>
      <c r="J100" s="57"/>
      <c r="K100" s="57"/>
      <c r="L100" s="58"/>
      <c r="M100" s="58"/>
      <c r="N100" s="58"/>
      <c r="O100" s="58"/>
      <c r="P100" s="59"/>
      <c r="AD100" s="36"/>
      <c r="AE100" s="36"/>
    </row>
    <row r="101" spans="2:36" customFormat="1">
      <c r="B101" s="215"/>
      <c r="C101" s="221"/>
      <c r="D101" s="219"/>
      <c r="E101" s="71"/>
      <c r="F101" s="72" t="str">
        <f t="shared" ref="F101:K101" si="127">IF(ISBLANK(F100),"",IF(ISBLANK(F102),"",ROUND(F102-F100,10)))</f>
        <v/>
      </c>
      <c r="G101" s="72" t="str">
        <f t="shared" si="127"/>
        <v/>
      </c>
      <c r="H101" s="72" t="str">
        <f t="shared" si="127"/>
        <v/>
      </c>
      <c r="I101" s="72" t="str">
        <f t="shared" si="127"/>
        <v/>
      </c>
      <c r="J101" s="72" t="str">
        <f t="shared" si="127"/>
        <v/>
      </c>
      <c r="K101" s="72" t="str">
        <f t="shared" si="127"/>
        <v/>
      </c>
      <c r="L101" s="63"/>
      <c r="M101" s="63"/>
      <c r="N101" s="73"/>
    </row>
    <row r="102" spans="2:36">
      <c r="H102" s="39"/>
      <c r="I102" s="39"/>
      <c r="L102" s="38"/>
      <c r="M102" s="38"/>
      <c r="N102" s="38"/>
      <c r="AD102" s="36"/>
      <c r="AE102" s="36"/>
    </row>
    <row r="103" spans="2:36">
      <c r="C103" s="64" t="s">
        <v>314</v>
      </c>
      <c r="D103" s="65"/>
      <c r="E103"/>
      <c r="F103" s="63">
        <f t="shared" ref="F103:K103" si="128">F104+F105</f>
        <v>3.7499999899999997E-2</v>
      </c>
      <c r="G103" s="63">
        <f t="shared" si="128"/>
        <v>5.9722222200000001E-2</v>
      </c>
      <c r="H103" s="63">
        <f t="shared" si="128"/>
        <v>5.6944444400000002E-2</v>
      </c>
      <c r="I103" s="63">
        <f t="shared" si="128"/>
        <v>9.3055555499999998E-2</v>
      </c>
      <c r="J103" s="63">
        <f t="shared" si="128"/>
        <v>7.2916666800000002E-2</v>
      </c>
      <c r="K103" s="63">
        <f t="shared" si="128"/>
        <v>8.2638888900000013E-2</v>
      </c>
      <c r="L103" s="38"/>
      <c r="M103" s="38"/>
      <c r="N103" s="38"/>
      <c r="O103" s="63">
        <f>O104+O105</f>
        <v>6.4930555649999999E-2</v>
      </c>
      <c r="AD103" s="36"/>
      <c r="AE103" s="36"/>
    </row>
    <row r="104" spans="2:36">
      <c r="C104" s="64" t="s">
        <v>315</v>
      </c>
      <c r="D104" s="65" t="s">
        <v>307</v>
      </c>
      <c r="E104"/>
      <c r="F104" s="66">
        <f t="shared" ref="F104:K104" si="129">SUMIF($E$10:$E$101,"W",F10:F101)</f>
        <v>2.0138888899999999E-2</v>
      </c>
      <c r="G104" s="66">
        <f t="shared" si="129"/>
        <v>2.8472222200000001E-2</v>
      </c>
      <c r="H104" s="66">
        <f t="shared" si="129"/>
        <v>2.77777778E-2</v>
      </c>
      <c r="I104" s="66">
        <f t="shared" si="129"/>
        <v>4.7222222199999997E-2</v>
      </c>
      <c r="J104" s="66">
        <f t="shared" si="129"/>
        <v>3.1944444500000002E-2</v>
      </c>
      <c r="K104" s="66">
        <f t="shared" si="129"/>
        <v>4.8611111100000007E-2</v>
      </c>
      <c r="L104" s="38"/>
      <c r="M104" s="38"/>
      <c r="N104" s="38"/>
      <c r="O104" s="63">
        <f>SUMIFS(O10:O100,E10:E100,"W",P10:P100,"median")+SUMIFS(M10:M100,E10:E100,"W",P10:P100,"Mode")</f>
        <v>3.2986111149999997E-2</v>
      </c>
      <c r="AD104" s="36"/>
      <c r="AE104" s="36"/>
    </row>
    <row r="105" spans="2:36">
      <c r="C105" s="67" t="s">
        <v>316</v>
      </c>
      <c r="D105" s="68" t="s">
        <v>303</v>
      </c>
      <c r="E105"/>
      <c r="F105" s="66">
        <f t="shared" ref="F105:K105" si="130">SUMIF($E$10:$E$101,"P",F10:F101)</f>
        <v>1.7361110999999999E-2</v>
      </c>
      <c r="G105" s="66">
        <f t="shared" si="130"/>
        <v>3.125E-2</v>
      </c>
      <c r="H105" s="66">
        <f t="shared" si="130"/>
        <v>2.9166666600000002E-2</v>
      </c>
      <c r="I105" s="66">
        <f t="shared" si="130"/>
        <v>4.5833333300000001E-2</v>
      </c>
      <c r="J105" s="66">
        <f t="shared" si="130"/>
        <v>4.09722223E-2</v>
      </c>
      <c r="K105" s="66">
        <f t="shared" si="130"/>
        <v>3.4027777799999999E-2</v>
      </c>
      <c r="L105" s="38"/>
      <c r="M105" s="38"/>
      <c r="N105" s="38"/>
      <c r="O105" s="66">
        <f>SUMIFS(O10:O100,E10:E100,"P",P10:P100,"median")+SUMIFS(M10:M100,E10:E100,"P",P10:P100,"Mode")</f>
        <v>3.1944444500000002E-2</v>
      </c>
      <c r="AF105" s="38"/>
    </row>
    <row r="107" spans="2:36" s="38" customFormat="1">
      <c r="B107" s="36"/>
      <c r="C107" s="113" t="s">
        <v>317</v>
      </c>
      <c r="D107" s="114">
        <f>O103</f>
        <v>6.4930555649999999E-2</v>
      </c>
      <c r="L107" s="39"/>
      <c r="M107" s="39"/>
      <c r="N107" s="39"/>
    </row>
    <row r="108" spans="2:36" s="38" customFormat="1">
      <c r="B108" s="36"/>
      <c r="C108" s="113" t="s">
        <v>318</v>
      </c>
      <c r="D108" s="114">
        <f>O105</f>
        <v>3.1944444500000002E-2</v>
      </c>
      <c r="L108" s="39"/>
      <c r="M108" s="39"/>
      <c r="N108" s="39"/>
    </row>
    <row r="109" spans="2:36" s="38" customFormat="1">
      <c r="B109" s="36"/>
      <c r="C109" s="113" t="s">
        <v>319</v>
      </c>
      <c r="D109" s="114">
        <v>0</v>
      </c>
      <c r="F109"/>
      <c r="L109" s="39"/>
      <c r="M109" s="39"/>
      <c r="N109" s="39"/>
    </row>
    <row r="110" spans="2:36" s="38" customFormat="1">
      <c r="B110" s="36"/>
      <c r="C110" s="113" t="s">
        <v>320</v>
      </c>
      <c r="D110" s="114">
        <f>O105</f>
        <v>3.1944444500000002E-2</v>
      </c>
      <c r="H110" s="36"/>
      <c r="L110" s="39"/>
      <c r="M110" s="39"/>
      <c r="N110" s="39"/>
    </row>
    <row r="111" spans="2:36" s="38" customFormat="1">
      <c r="B111" s="36"/>
      <c r="C111" s="113" t="s">
        <v>321</v>
      </c>
      <c r="D111" s="114">
        <f>O104</f>
        <v>3.2986111149999997E-2</v>
      </c>
      <c r="G111" s="36"/>
      <c r="L111" s="39"/>
      <c r="M111" s="39"/>
      <c r="N111" s="39"/>
    </row>
    <row r="112" spans="2:36" s="38" customFormat="1">
      <c r="B112" s="36"/>
      <c r="C112" s="113" t="s">
        <v>322</v>
      </c>
      <c r="D112" s="115">
        <f>D110/D107</f>
        <v>0.4919786097656782</v>
      </c>
      <c r="L112" s="39"/>
      <c r="M112" s="39"/>
      <c r="N112" s="39"/>
    </row>
    <row r="113" spans="2:14" s="38" customFormat="1">
      <c r="B113" s="36"/>
      <c r="C113" s="36"/>
      <c r="D113" s="44"/>
      <c r="L113" s="39"/>
      <c r="M113" s="39"/>
      <c r="N113" s="39"/>
    </row>
    <row r="114" spans="2:14" s="38" customFormat="1">
      <c r="B114" s="36"/>
      <c r="C114" s="36"/>
      <c r="D114" s="44"/>
      <c r="L114" s="39"/>
      <c r="M114" s="39"/>
      <c r="N114" s="39"/>
    </row>
    <row r="115" spans="2:14" s="38" customFormat="1">
      <c r="B115" s="36"/>
      <c r="C115" s="36"/>
      <c r="D115" s="44"/>
      <c r="L115" s="39"/>
      <c r="M115" s="39"/>
      <c r="N115" s="39"/>
    </row>
    <row r="116" spans="2:14" s="38" customFormat="1">
      <c r="B116" s="36"/>
      <c r="C116" s="36"/>
      <c r="D116" s="44"/>
      <c r="L116" s="39"/>
      <c r="M116" s="39"/>
      <c r="N116" s="39"/>
    </row>
    <row r="117" spans="2:14" s="38" customFormat="1">
      <c r="B117" s="36"/>
      <c r="C117" s="36"/>
      <c r="D117" s="44"/>
      <c r="L117" s="39"/>
      <c r="M117" s="39"/>
      <c r="N117" s="39"/>
    </row>
    <row r="118" spans="2:14" s="38" customFormat="1">
      <c r="B118" s="36"/>
      <c r="C118" s="36"/>
      <c r="D118" s="44"/>
      <c r="L118" s="39"/>
      <c r="M118" s="39"/>
      <c r="N118" s="39"/>
    </row>
  </sheetData>
  <mergeCells count="144">
    <mergeCell ref="B18:B19"/>
    <mergeCell ref="C18:C19"/>
    <mergeCell ref="D18:D19"/>
    <mergeCell ref="B20:B21"/>
    <mergeCell ref="C20:C21"/>
    <mergeCell ref="D20:D21"/>
    <mergeCell ref="D8:K8"/>
    <mergeCell ref="B1:AE1"/>
    <mergeCell ref="B2:C2"/>
    <mergeCell ref="B14:B15"/>
    <mergeCell ref="C14:C15"/>
    <mergeCell ref="D14:D15"/>
    <mergeCell ref="B16:B17"/>
    <mergeCell ref="C16:C17"/>
    <mergeCell ref="D16:D17"/>
    <mergeCell ref="B10:B11"/>
    <mergeCell ref="C10:C11"/>
    <mergeCell ref="D10:D11"/>
    <mergeCell ref="B12:B13"/>
    <mergeCell ref="C12:C13"/>
    <mergeCell ref="D12:D13"/>
    <mergeCell ref="K3:L3"/>
    <mergeCell ref="K4:L4"/>
    <mergeCell ref="K5:L5"/>
    <mergeCell ref="B26:B27"/>
    <mergeCell ref="C26:C27"/>
    <mergeCell ref="D26:D27"/>
    <mergeCell ref="B28:B29"/>
    <mergeCell ref="C28:C29"/>
    <mergeCell ref="D28:D29"/>
    <mergeCell ref="B22:B23"/>
    <mergeCell ref="C22:C23"/>
    <mergeCell ref="D22:D23"/>
    <mergeCell ref="B24:B25"/>
    <mergeCell ref="C24:C25"/>
    <mergeCell ref="D24:D25"/>
    <mergeCell ref="B34:B35"/>
    <mergeCell ref="C34:C35"/>
    <mergeCell ref="D34:D35"/>
    <mergeCell ref="B36:B37"/>
    <mergeCell ref="C36:C37"/>
    <mergeCell ref="D36:D37"/>
    <mergeCell ref="B30:B31"/>
    <mergeCell ref="C30:C31"/>
    <mergeCell ref="D30:D31"/>
    <mergeCell ref="B32:B33"/>
    <mergeCell ref="C32:C33"/>
    <mergeCell ref="D32:D33"/>
    <mergeCell ref="B42:B43"/>
    <mergeCell ref="C42:C43"/>
    <mergeCell ref="D42:D43"/>
    <mergeCell ref="B44:B45"/>
    <mergeCell ref="C44:C45"/>
    <mergeCell ref="D44:D45"/>
    <mergeCell ref="B38:B39"/>
    <mergeCell ref="C38:C39"/>
    <mergeCell ref="D38:D39"/>
    <mergeCell ref="B40:B41"/>
    <mergeCell ref="C40:C41"/>
    <mergeCell ref="D40:D41"/>
    <mergeCell ref="B50:B51"/>
    <mergeCell ref="C50:C51"/>
    <mergeCell ref="D50:D51"/>
    <mergeCell ref="B52:B53"/>
    <mergeCell ref="C52:C53"/>
    <mergeCell ref="D52:D53"/>
    <mergeCell ref="B46:B47"/>
    <mergeCell ref="C46:C47"/>
    <mergeCell ref="D46:D47"/>
    <mergeCell ref="B48:B49"/>
    <mergeCell ref="C48:C49"/>
    <mergeCell ref="D48:D49"/>
    <mergeCell ref="B58:B59"/>
    <mergeCell ref="C58:C59"/>
    <mergeCell ref="D58:D59"/>
    <mergeCell ref="B60:B61"/>
    <mergeCell ref="C60:C61"/>
    <mergeCell ref="D60:D61"/>
    <mergeCell ref="B54:B55"/>
    <mergeCell ref="C54:C55"/>
    <mergeCell ref="D54:D55"/>
    <mergeCell ref="B56:B57"/>
    <mergeCell ref="C56:C57"/>
    <mergeCell ref="D56:D57"/>
    <mergeCell ref="B66:B67"/>
    <mergeCell ref="C66:C67"/>
    <mergeCell ref="D66:D67"/>
    <mergeCell ref="B68:B69"/>
    <mergeCell ref="C68:C69"/>
    <mergeCell ref="D68:D69"/>
    <mergeCell ref="B62:B63"/>
    <mergeCell ref="C62:C63"/>
    <mergeCell ref="D62:D63"/>
    <mergeCell ref="B64:B65"/>
    <mergeCell ref="C64:C65"/>
    <mergeCell ref="D64:D65"/>
    <mergeCell ref="B74:B75"/>
    <mergeCell ref="C74:C75"/>
    <mergeCell ref="D74:D75"/>
    <mergeCell ref="B76:B77"/>
    <mergeCell ref="C76:C77"/>
    <mergeCell ref="D76:D77"/>
    <mergeCell ref="B70:B71"/>
    <mergeCell ref="C70:C71"/>
    <mergeCell ref="D70:D71"/>
    <mergeCell ref="B72:B73"/>
    <mergeCell ref="C72:C73"/>
    <mergeCell ref="D72:D73"/>
    <mergeCell ref="B82:B83"/>
    <mergeCell ref="C82:C83"/>
    <mergeCell ref="D82:D83"/>
    <mergeCell ref="B84:B85"/>
    <mergeCell ref="C84:C85"/>
    <mergeCell ref="D84:D85"/>
    <mergeCell ref="B78:B79"/>
    <mergeCell ref="C78:C79"/>
    <mergeCell ref="D78:D79"/>
    <mergeCell ref="B80:B81"/>
    <mergeCell ref="C80:C81"/>
    <mergeCell ref="D80:D81"/>
    <mergeCell ref="B98:B99"/>
    <mergeCell ref="C98:C99"/>
    <mergeCell ref="D98:D99"/>
    <mergeCell ref="B100:B101"/>
    <mergeCell ref="C100:C101"/>
    <mergeCell ref="D100:D101"/>
    <mergeCell ref="B94:B95"/>
    <mergeCell ref="C94:C95"/>
    <mergeCell ref="D94:D95"/>
    <mergeCell ref="B96:B97"/>
    <mergeCell ref="C96:C97"/>
    <mergeCell ref="D96:D97"/>
    <mergeCell ref="B90:B91"/>
    <mergeCell ref="C90:C91"/>
    <mergeCell ref="D90:D91"/>
    <mergeCell ref="B92:B93"/>
    <mergeCell ref="C92:C93"/>
    <mergeCell ref="D92:D93"/>
    <mergeCell ref="B86:B87"/>
    <mergeCell ref="C86:C87"/>
    <mergeCell ref="D86:D87"/>
    <mergeCell ref="B88:B89"/>
    <mergeCell ref="C88:C89"/>
    <mergeCell ref="D88:D89"/>
  </mergeCells>
  <conditionalFormatting sqref="F10:K101">
    <cfRule type="expression" dxfId="245" priority="1" stopIfTrue="1">
      <formula>$E10="P"</formula>
    </cfRule>
    <cfRule type="expression" dxfId="244" priority="2" stopIfTrue="1">
      <formula>$E10="W"</formula>
    </cfRule>
  </conditionalFormatting>
  <conditionalFormatting sqref="F103:K105 O103:O105">
    <cfRule type="expression" dxfId="243" priority="30" stopIfTrue="1">
      <formula>$D103="W"</formula>
    </cfRule>
  </conditionalFormatting>
  <conditionalFormatting sqref="L101:N101">
    <cfRule type="expression" dxfId="242" priority="25" stopIfTrue="1">
      <formula>$E101="P"</formula>
    </cfRule>
    <cfRule type="expression" dxfId="241" priority="26" stopIfTrue="1">
      <formula>$E101="W"</formula>
    </cfRule>
  </conditionalFormatting>
  <conditionalFormatting sqref="L11:P11 L13:P13 L15:P15">
    <cfRule type="expression" dxfId="240" priority="31" stopIfTrue="1">
      <formula>$E11="P"</formula>
    </cfRule>
    <cfRule type="expression" dxfId="239" priority="32" stopIfTrue="1">
      <formula>$E11="W"</formula>
    </cfRule>
  </conditionalFormatting>
  <conditionalFormatting sqref="L17:P17">
    <cfRule type="expression" dxfId="238" priority="23" stopIfTrue="1">
      <formula>$E17="P"</formula>
    </cfRule>
    <cfRule type="expression" dxfId="237" priority="24" stopIfTrue="1">
      <formula>$E17="W"</formula>
    </cfRule>
  </conditionalFormatting>
  <conditionalFormatting sqref="L19:P19">
    <cfRule type="expression" dxfId="236" priority="21" stopIfTrue="1">
      <formula>$E19="P"</formula>
    </cfRule>
    <cfRule type="expression" dxfId="235" priority="22" stopIfTrue="1">
      <formula>$E19="W"</formula>
    </cfRule>
  </conditionalFormatting>
  <conditionalFormatting sqref="L21:P21">
    <cfRule type="expression" dxfId="234" priority="19" stopIfTrue="1">
      <formula>$E21="P"</formula>
    </cfRule>
    <cfRule type="expression" dxfId="233" priority="20" stopIfTrue="1">
      <formula>$E21="W"</formula>
    </cfRule>
  </conditionalFormatting>
  <conditionalFormatting sqref="L23:P23">
    <cfRule type="expression" dxfId="232" priority="17" stopIfTrue="1">
      <formula>$E23="P"</formula>
    </cfRule>
    <cfRule type="expression" dxfId="231" priority="18" stopIfTrue="1">
      <formula>$E23="W"</formula>
    </cfRule>
  </conditionalFormatting>
  <conditionalFormatting sqref="L25:P25">
    <cfRule type="expression" dxfId="230" priority="15" stopIfTrue="1">
      <formula>$E25="P"</formula>
    </cfRule>
    <cfRule type="expression" dxfId="229" priority="16" stopIfTrue="1">
      <formula>$E25="W"</formula>
    </cfRule>
  </conditionalFormatting>
  <conditionalFormatting sqref="L27:P27">
    <cfRule type="expression" dxfId="228" priority="13" stopIfTrue="1">
      <formula>$E27="P"</formula>
    </cfRule>
    <cfRule type="expression" dxfId="227" priority="14" stopIfTrue="1">
      <formula>$E27="W"</formula>
    </cfRule>
  </conditionalFormatting>
  <conditionalFormatting sqref="L29:P29">
    <cfRule type="expression" dxfId="226" priority="11" stopIfTrue="1">
      <formula>$E29="P"</formula>
    </cfRule>
    <cfRule type="expression" dxfId="225" priority="12" stopIfTrue="1">
      <formula>$E29="W"</formula>
    </cfRule>
  </conditionalFormatting>
  <conditionalFormatting sqref="L31:P31">
    <cfRule type="expression" dxfId="224" priority="9" stopIfTrue="1">
      <formula>$E31="P"</formula>
    </cfRule>
    <cfRule type="expression" dxfId="223" priority="10" stopIfTrue="1">
      <formula>$E31="W"</formula>
    </cfRule>
  </conditionalFormatting>
  <conditionalFormatting sqref="L33:P33">
    <cfRule type="expression" dxfId="222" priority="7" stopIfTrue="1">
      <formula>$E33="P"</formula>
    </cfRule>
    <cfRule type="expression" dxfId="221" priority="8" stopIfTrue="1">
      <formula>$E33="W"</formula>
    </cfRule>
  </conditionalFormatting>
  <conditionalFormatting sqref="L35:P35">
    <cfRule type="expression" dxfId="220" priority="5" stopIfTrue="1">
      <formula>$E35="P"</formula>
    </cfRule>
    <cfRule type="expression" dxfId="219" priority="6" stopIfTrue="1">
      <formula>$E35="W"</formula>
    </cfRule>
  </conditionalFormatting>
  <conditionalFormatting sqref="L37:P37 L39:P39 L41:P41 L43:P43 L45:P45 L47:P47 L49:P49 L51:P51 L53:P53 L55:P55 L57:P57 L59:P59 L61:P61 L63:P63 L65:P65 L67:P67 L69:P69 L71:P71 L73:P73 L75:P75 L77:P77 L79:P79 L81:P81 L83:P83 L85:P85 L87:P87 L89:P89 L91:P91 L93:P93 L95:P95 L97:P97 L99:P99">
    <cfRule type="expression" dxfId="218" priority="3" stopIfTrue="1">
      <formula>$E37="P"</formula>
    </cfRule>
    <cfRule type="expression" dxfId="217" priority="4" stopIfTrue="1">
      <formula>$E37="W"</formula>
    </cfRule>
  </conditionalFormatting>
  <conditionalFormatting sqref="O103">
    <cfRule type="expression" dxfId="216" priority="27" stopIfTrue="1">
      <formula>$D103="P"</formula>
    </cfRule>
    <cfRule type="expression" dxfId="215" priority="28" stopIfTrue="1">
      <formula>$D103="W"</formula>
    </cfRule>
  </conditionalFormatting>
  <conditionalFormatting sqref="O103:O105 F103:K105">
    <cfRule type="expression" dxfId="214" priority="29" stopIfTrue="1">
      <formula>$D103="P"</formula>
    </cfRule>
  </conditionalFormatting>
  <dataValidations count="3">
    <dataValidation type="list" allowBlank="1" showInputMessage="1" showErrorMessage="1" sqref="E99 E11 E13 E15 E17 E19 E23 E25 E27 E29 E31 E33 E35 E37 E39 E41 E43 E45 E47 E49 E51 E53 E55 E57 E59 E61 E63 E65 E67 E69 E71 E73 E75 E77 E79 E81 E83 E85 E87 E89 E91 E93 E95 E97 E21" xr:uid="{6B30C654-9EB4-4D95-A0B7-A4C89E90F14D}">
      <formula1>"P,W"</formula1>
    </dataValidation>
    <dataValidation type="list" allowBlank="1" showInputMessage="1" showErrorMessage="1" sqref="P27:P29 P33:P35 P31 P37 P11:P15 P17:P19 P21:P23 P25 P39 P41 P43 P45 P47 P49 P51 P53 P55 P57 P59 P61 P63 P65 P67 P69 P71 P73 P75 P77 P79 P81 P83 P85 P87 P89 P91 P93 P95 P97 P99" xr:uid="{29A8FB57-E8B0-4E18-A512-7B3E164EE24C}">
      <formula1>"Mode,Median"</formula1>
    </dataValidation>
    <dataValidation type="list" allowBlank="1" showInputMessage="1" showErrorMessage="1" sqref="L11 L13 L15 L17 L19 L21 L23 L25 L27 L29 L31 L33 L35 N11 L37 L39 L41 L43 L45 L47 L49 L51 L53 L55 L57 L59 L61 L63 L65 L67 L69 L71 L73 L75 L77 L79 L81 L83 L85 L87 L89 L91 L93 L95 L97 L99 N13 N15 N17 N19 N21 N23 N25 N27 N29 N31 N33 N35 N37 N39 N41 N43 N45 N47 N49 N51 N53 N55 N57 N59 N61 N63 N65 N67 N69 N71 N73 N75 N77 N79 N81 N83 N85 N87 N89 N91 N93 N95 N97 N99 F7:K7" xr:uid="{18014172-59E8-4AFA-A912-8341D968F39F}">
      <formula1>"YES,NO"</formula1>
    </dataValidation>
  </dataValidations>
  <pageMargins left="0.7" right="0.7"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Button 1">
              <controlPr defaultSize="0" print="0" autoFill="0" autoPict="0">
                <anchor moveWithCells="1" sizeWithCells="1">
                  <from>
                    <xdr:col>4</xdr:col>
                    <xdr:colOff>1231900</xdr:colOff>
                    <xdr:row>0</xdr:row>
                    <xdr:rowOff>31750</xdr:rowOff>
                  </from>
                  <to>
                    <xdr:col>5</xdr:col>
                    <xdr:colOff>1212850</xdr:colOff>
                    <xdr:row>1</xdr:row>
                    <xdr:rowOff>88900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7122-FB51-459F-8E10-256A10906762}">
  <sheetPr>
    <tabColor rgb="FF92D050"/>
    <pageSetUpPr fitToPage="1"/>
  </sheetPr>
  <dimension ref="B1:AM118"/>
  <sheetViews>
    <sheetView showGridLines="0" zoomScale="70" zoomScaleNormal="70" workbookViewId="0">
      <selection activeCell="I117" sqref="I117"/>
    </sheetView>
  </sheetViews>
  <sheetFormatPr defaultColWidth="10.25" defaultRowHeight="14.1"/>
  <cols>
    <col min="1" max="1" width="14.625" style="36" customWidth="1"/>
    <col min="2" max="2" width="10.25" style="36"/>
    <col min="3" max="3" width="30" style="36" customWidth="1"/>
    <col min="4" max="4" width="16.375" style="44" customWidth="1"/>
    <col min="5" max="5" width="18.875" style="38" customWidth="1"/>
    <col min="6" max="12" width="15.25" style="38" customWidth="1"/>
    <col min="13" max="19" width="16.375" style="38" customWidth="1"/>
    <col min="20" max="22" width="15" style="39" customWidth="1"/>
    <col min="23" max="37" width="15" style="38" customWidth="1"/>
    <col min="38" max="38" width="25.375" style="38" customWidth="1"/>
    <col min="39" max="39" width="11" style="38" customWidth="1"/>
    <col min="40" max="40" width="11.875" style="36" customWidth="1"/>
    <col min="41" max="45" width="10.5" style="36" customWidth="1"/>
    <col min="46" max="46" width="9.875" style="36" customWidth="1"/>
    <col min="47" max="63" width="10.5" style="36" customWidth="1"/>
    <col min="64" max="16384" width="10.25" style="36"/>
  </cols>
  <sheetData>
    <row r="1" spans="2:39" ht="27.95">
      <c r="B1" s="227" t="s">
        <v>254</v>
      </c>
      <c r="C1" s="227"/>
      <c r="D1" s="227"/>
      <c r="E1" s="227"/>
      <c r="F1" s="227"/>
      <c r="G1" s="227"/>
      <c r="H1" s="227"/>
      <c r="I1" s="227"/>
      <c r="J1" s="227"/>
      <c r="K1" s="227"/>
      <c r="L1" s="227"/>
      <c r="M1" s="227"/>
      <c r="N1" s="227"/>
      <c r="O1" s="227"/>
      <c r="P1" s="227"/>
      <c r="Q1" s="227"/>
      <c r="R1" s="227"/>
      <c r="S1" s="227"/>
      <c r="T1" s="227"/>
      <c r="U1" s="227"/>
      <c r="V1" s="227"/>
      <c r="W1" s="227"/>
      <c r="X1" s="227"/>
      <c r="Y1" s="112"/>
      <c r="Z1" s="112"/>
      <c r="AA1" s="112"/>
      <c r="AB1" s="112"/>
      <c r="AC1" s="112"/>
      <c r="AD1" s="112"/>
      <c r="AE1" s="112"/>
      <c r="AF1" s="112"/>
      <c r="AG1" s="112"/>
      <c r="AH1" s="112"/>
      <c r="AI1" s="112"/>
      <c r="AJ1" s="112"/>
      <c r="AK1" s="112"/>
      <c r="AL1" s="112"/>
      <c r="AM1" s="112"/>
    </row>
    <row r="2" spans="2:39">
      <c r="B2" s="228" t="s">
        <v>42</v>
      </c>
      <c r="C2" s="228"/>
      <c r="D2" s="37"/>
    </row>
    <row r="3" spans="2:39" ht="31.5" customHeight="1">
      <c r="B3" s="40" t="s">
        <v>255</v>
      </c>
      <c r="C3" s="229" t="s">
        <v>335</v>
      </c>
      <c r="D3" s="230"/>
      <c r="E3" s="226" t="s">
        <v>120</v>
      </c>
      <c r="F3" s="226"/>
      <c r="G3" s="41" t="s">
        <v>257</v>
      </c>
      <c r="H3" s="42"/>
      <c r="I3" s="43"/>
      <c r="J3" s="226" t="s">
        <v>258</v>
      </c>
      <c r="K3" s="226"/>
      <c r="L3" s="183" t="s">
        <v>259</v>
      </c>
      <c r="M3" s="231" t="s">
        <v>144</v>
      </c>
      <c r="N3" s="233"/>
      <c r="O3" s="234" t="s">
        <v>336</v>
      </c>
      <c r="P3" s="246"/>
      <c r="Q3"/>
      <c r="R3"/>
      <c r="S3"/>
      <c r="T3"/>
      <c r="U3"/>
      <c r="V3" s="38"/>
      <c r="X3" s="36"/>
      <c r="Y3" s="36"/>
      <c r="Z3" s="44"/>
      <c r="AA3" s="36"/>
      <c r="AB3" s="36"/>
      <c r="AC3" s="36"/>
      <c r="AD3" s="36"/>
      <c r="AE3" s="36"/>
      <c r="AF3" s="36"/>
      <c r="AG3" s="36"/>
      <c r="AH3" s="36"/>
      <c r="AI3" s="36"/>
      <c r="AJ3" s="36"/>
      <c r="AK3" s="36"/>
      <c r="AL3" s="36"/>
      <c r="AM3" s="36"/>
    </row>
    <row r="4" spans="2:39" ht="31.5" customHeight="1">
      <c r="B4" s="40" t="s">
        <v>261</v>
      </c>
      <c r="C4" s="229" t="s">
        <v>337</v>
      </c>
      <c r="D4" s="230"/>
      <c r="E4" s="226" t="s">
        <v>263</v>
      </c>
      <c r="F4" s="226"/>
      <c r="G4" s="238" t="s">
        <v>338</v>
      </c>
      <c r="H4" s="239"/>
      <c r="I4" s="240"/>
      <c r="J4" s="226" t="s">
        <v>265</v>
      </c>
      <c r="K4" s="226"/>
      <c r="L4" s="181" t="s">
        <v>266</v>
      </c>
      <c r="M4" s="231" t="s">
        <v>267</v>
      </c>
      <c r="N4" s="233"/>
      <c r="O4" s="238" t="s">
        <v>339</v>
      </c>
      <c r="P4" s="225"/>
      <c r="Q4"/>
      <c r="R4"/>
      <c r="S4"/>
      <c r="T4"/>
      <c r="U4"/>
      <c r="V4" s="38"/>
      <c r="X4" s="36"/>
      <c r="Y4" s="36"/>
      <c r="Z4" s="44"/>
      <c r="AA4" s="36"/>
      <c r="AB4" s="36"/>
      <c r="AC4" s="36"/>
      <c r="AD4" s="36"/>
      <c r="AE4" s="36"/>
      <c r="AF4" s="36"/>
      <c r="AG4" s="36"/>
      <c r="AH4" s="36"/>
      <c r="AI4" s="36"/>
      <c r="AJ4" s="36"/>
      <c r="AK4" s="36"/>
      <c r="AL4" s="36"/>
      <c r="AM4" s="36"/>
    </row>
    <row r="5" spans="2:39" ht="31.5" customHeight="1">
      <c r="B5" s="40" t="s">
        <v>269</v>
      </c>
      <c r="C5" s="224" t="s">
        <v>270</v>
      </c>
      <c r="D5" s="225"/>
      <c r="E5" s="226" t="s">
        <v>271</v>
      </c>
      <c r="F5" s="226"/>
      <c r="G5" s="41" t="s">
        <v>340</v>
      </c>
      <c r="H5" s="42"/>
      <c r="I5" s="43"/>
      <c r="J5" s="226" t="s">
        <v>272</v>
      </c>
      <c r="K5" s="226"/>
      <c r="L5" s="182" t="s">
        <v>273</v>
      </c>
      <c r="M5" s="231" t="s">
        <v>274</v>
      </c>
      <c r="N5" s="233"/>
      <c r="O5" s="238" t="s">
        <v>341</v>
      </c>
      <c r="P5" s="240"/>
      <c r="Q5"/>
      <c r="R5"/>
      <c r="S5"/>
      <c r="T5"/>
      <c r="U5"/>
      <c r="V5" s="38"/>
      <c r="X5" s="36"/>
      <c r="Y5" s="36"/>
      <c r="Z5" s="44"/>
      <c r="AA5" s="36"/>
      <c r="AB5" s="36"/>
      <c r="AC5" s="36"/>
      <c r="AD5" s="36"/>
      <c r="AE5" s="36"/>
      <c r="AF5" s="36"/>
      <c r="AG5" s="36"/>
      <c r="AH5" s="36"/>
      <c r="AI5" s="36"/>
      <c r="AJ5" s="36"/>
      <c r="AK5" s="36"/>
      <c r="AL5" s="36"/>
      <c r="AM5" s="36"/>
    </row>
    <row r="7" spans="2:39">
      <c r="E7" s="45" t="s">
        <v>276</v>
      </c>
      <c r="F7" s="46" t="s">
        <v>277</v>
      </c>
      <c r="G7" s="46" t="s">
        <v>277</v>
      </c>
      <c r="H7" s="46" t="s">
        <v>277</v>
      </c>
      <c r="I7" s="46" t="s">
        <v>277</v>
      </c>
      <c r="J7" s="46" t="s">
        <v>277</v>
      </c>
      <c r="K7" s="46" t="s">
        <v>277</v>
      </c>
      <c r="L7" s="46" t="s">
        <v>277</v>
      </c>
      <c r="M7" s="44"/>
      <c r="N7" s="44"/>
      <c r="O7" s="44"/>
      <c r="P7" s="36"/>
      <c r="Q7" s="36"/>
      <c r="R7" s="36"/>
      <c r="S7" s="36"/>
      <c r="T7" s="36"/>
      <c r="U7" s="36"/>
      <c r="V7" s="36"/>
      <c r="W7" s="36"/>
      <c r="X7" s="36"/>
      <c r="Y7" s="36"/>
      <c r="Z7" s="36"/>
      <c r="AA7" s="36"/>
      <c r="AB7" s="36"/>
      <c r="AC7" s="36"/>
      <c r="AD7" s="36"/>
      <c r="AE7" s="36"/>
      <c r="AF7" s="36"/>
      <c r="AG7" s="36"/>
      <c r="AH7" s="36"/>
      <c r="AI7" s="36"/>
      <c r="AJ7" s="36"/>
      <c r="AK7" s="36"/>
      <c r="AL7" s="36"/>
      <c r="AM7" s="36"/>
    </row>
    <row r="8" spans="2:39">
      <c r="B8" s="47"/>
      <c r="C8" s="48"/>
      <c r="D8" s="242" t="s">
        <v>278</v>
      </c>
      <c r="E8" s="243"/>
      <c r="F8" s="243"/>
      <c r="G8" s="243"/>
      <c r="H8" s="243"/>
      <c r="I8" s="243"/>
      <c r="J8" s="243"/>
      <c r="K8" s="243"/>
      <c r="L8" s="243"/>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row>
    <row r="9" spans="2:39" ht="58.5" customHeight="1">
      <c r="B9" s="49" t="s">
        <v>279</v>
      </c>
      <c r="C9" s="49" t="s">
        <v>280</v>
      </c>
      <c r="D9" s="50" t="s">
        <v>281</v>
      </c>
      <c r="E9" s="50" t="s">
        <v>282</v>
      </c>
      <c r="F9" s="163" t="s">
        <v>342</v>
      </c>
      <c r="G9" s="163" t="s">
        <v>343</v>
      </c>
      <c r="H9" s="163" t="s">
        <v>344</v>
      </c>
      <c r="I9" s="164" t="s">
        <v>345</v>
      </c>
      <c r="J9" s="164" t="s">
        <v>346</v>
      </c>
      <c r="K9" s="164" t="s">
        <v>347</v>
      </c>
      <c r="L9" s="164" t="s">
        <v>348</v>
      </c>
      <c r="M9" s="53" t="s">
        <v>297</v>
      </c>
      <c r="N9" s="53" t="s">
        <v>298</v>
      </c>
      <c r="O9" s="54" t="s">
        <v>299</v>
      </c>
      <c r="P9" s="55" t="s">
        <v>300</v>
      </c>
      <c r="Q9" s="50" t="s">
        <v>301</v>
      </c>
      <c r="R9" s="36"/>
      <c r="S9" s="36"/>
      <c r="T9" s="36"/>
      <c r="U9" s="36"/>
      <c r="V9" s="36"/>
      <c r="W9" s="36"/>
      <c r="X9" s="36"/>
      <c r="Y9" s="36"/>
      <c r="Z9" s="36"/>
      <c r="AA9" s="36"/>
      <c r="AB9" s="36"/>
      <c r="AC9" s="36"/>
      <c r="AD9" s="36"/>
      <c r="AE9" s="36"/>
      <c r="AF9" s="36"/>
      <c r="AG9" s="36"/>
      <c r="AH9" s="36"/>
      <c r="AI9" s="36"/>
      <c r="AJ9" s="36"/>
      <c r="AK9" s="36"/>
      <c r="AL9" s="36"/>
      <c r="AM9" s="36"/>
    </row>
    <row r="10" spans="2:39" ht="15.75" customHeight="1" thickBot="1">
      <c r="B10" s="214">
        <v>1</v>
      </c>
      <c r="C10" s="216" t="s">
        <v>349</v>
      </c>
      <c r="D10" s="216"/>
      <c r="E10" s="56"/>
      <c r="F10" s="57">
        <v>0</v>
      </c>
      <c r="G10" s="57">
        <v>0</v>
      </c>
      <c r="H10" s="57">
        <v>0</v>
      </c>
      <c r="I10" s="57">
        <v>0</v>
      </c>
      <c r="J10" s="57">
        <v>0</v>
      </c>
      <c r="K10" s="57">
        <v>0</v>
      </c>
      <c r="L10" s="57">
        <v>0</v>
      </c>
      <c r="M10" s="58"/>
      <c r="N10" s="58"/>
      <c r="O10" s="58"/>
      <c r="P10" s="58"/>
      <c r="Q10" s="59"/>
      <c r="R10" s="60"/>
      <c r="S10" s="60"/>
      <c r="T10" s="60"/>
      <c r="U10" s="60"/>
      <c r="V10" s="60"/>
      <c r="W10" s="60"/>
      <c r="X10" s="60"/>
      <c r="Y10" s="60"/>
      <c r="Z10" s="60"/>
      <c r="AA10" s="60"/>
      <c r="AB10" s="60"/>
      <c r="AC10" s="60"/>
      <c r="AD10" s="60"/>
      <c r="AE10" s="60"/>
      <c r="AF10" s="60"/>
      <c r="AG10" s="60"/>
      <c r="AH10" s="60"/>
      <c r="AI10" s="60"/>
      <c r="AJ10" s="60"/>
      <c r="AK10" s="60"/>
      <c r="AL10" s="36"/>
      <c r="AM10" s="36"/>
    </row>
    <row r="11" spans="2:39">
      <c r="B11" s="215"/>
      <c r="C11" s="217"/>
      <c r="D11" s="217"/>
      <c r="E11" s="61" t="s">
        <v>303</v>
      </c>
      <c r="F11" s="62">
        <f t="shared" ref="F11:H11" si="0">IF(ISBLANK(F10),"",IF(ISBLANK(F12),"",ROUND(F12-F10,10)))</f>
        <v>4.6296299999999999E-4</v>
      </c>
      <c r="G11" s="62">
        <f t="shared" si="0"/>
        <v>3.0092589999999999E-4</v>
      </c>
      <c r="H11" s="62">
        <f t="shared" si="0"/>
        <v>6.4814810000000001E-4</v>
      </c>
      <c r="I11" s="62">
        <f t="shared" ref="I11:L11" si="1">IF(ISBLANK(I10),"",IF(ISBLANK(I12),"",ROUND(I12-I10,10)))</f>
        <v>4.282407E-4</v>
      </c>
      <c r="J11" s="62">
        <f t="shared" si="1"/>
        <v>3.9351849999999999E-4</v>
      </c>
      <c r="K11" s="62">
        <f t="shared" si="1"/>
        <v>7.75463E-4</v>
      </c>
      <c r="L11" s="62">
        <f t="shared" si="1"/>
        <v>5.6712959999999997E-4</v>
      </c>
      <c r="M11" s="63" t="s">
        <v>304</v>
      </c>
      <c r="N11" s="63" t="str" cm="1">
        <f t="array" ref="N11">IFERROR(IF(M11="NO",MODE(IF($F$7:$L$7="YES",IF(F11:L11&gt;0,F11:L11))),MODE(IF($F$7:$L$7="YES",F11:L11))),"")</f>
        <v/>
      </c>
      <c r="O11" s="63" t="s">
        <v>304</v>
      </c>
      <c r="P11" s="160" cm="1">
        <f t="array" ref="P11">IFERROR(IF(O11="NO",MEDIAN(IF($F$7:$L$7="YES",IF(F11:L11&gt;0,F11:L11))),MEDIAN(IF($F$7:$L$7="YES",F11:L11))),"")</f>
        <v>4.6296299999999999E-4</v>
      </c>
      <c r="Q11" s="63" t="str">
        <f>IF(N11="","Median","Mode")</f>
        <v>Median</v>
      </c>
      <c r="R11" s="60"/>
      <c r="S11" s="60"/>
      <c r="T11" s="60"/>
      <c r="U11" s="60"/>
      <c r="V11" s="60"/>
      <c r="W11" s="60"/>
      <c r="X11" s="60"/>
      <c r="Y11" s="60"/>
      <c r="Z11" s="60"/>
      <c r="AA11" s="60"/>
      <c r="AB11" s="60"/>
      <c r="AC11" s="60"/>
      <c r="AD11" s="60"/>
      <c r="AE11" s="60"/>
      <c r="AF11" s="60"/>
      <c r="AG11" s="60"/>
      <c r="AH11" s="60"/>
      <c r="AI11" s="60"/>
      <c r="AJ11" s="60"/>
      <c r="AK11" s="60"/>
      <c r="AL11" s="36"/>
      <c r="AM11" s="36"/>
    </row>
    <row r="12" spans="2:39" ht="15" customHeight="1" thickBot="1">
      <c r="B12" s="214">
        <f>B10+1</f>
        <v>2</v>
      </c>
      <c r="C12" s="216" t="s">
        <v>350</v>
      </c>
      <c r="D12" s="216"/>
      <c r="E12" s="56"/>
      <c r="F12" s="57">
        <v>4.6296296296296293E-4</v>
      </c>
      <c r="G12" s="57">
        <v>3.0092592592592595E-4</v>
      </c>
      <c r="H12" s="57">
        <v>6.4814814814814813E-4</v>
      </c>
      <c r="I12" s="57">
        <v>4.2824074074074075E-4</v>
      </c>
      <c r="J12" s="57">
        <v>3.9351851851851852E-4</v>
      </c>
      <c r="K12" s="57">
        <v>7.7546296296296304E-4</v>
      </c>
      <c r="L12" s="57">
        <v>5.6712962962962956E-4</v>
      </c>
      <c r="M12" s="58"/>
      <c r="N12" s="58"/>
      <c r="O12" s="58"/>
      <c r="P12" s="58"/>
      <c r="Q12" s="59"/>
      <c r="R12" s="60"/>
      <c r="S12" s="60"/>
      <c r="T12" s="60"/>
      <c r="U12" s="60"/>
      <c r="V12" s="60"/>
      <c r="W12" s="60"/>
      <c r="X12" s="60"/>
      <c r="Y12" s="60"/>
      <c r="Z12" s="60"/>
      <c r="AA12" s="60"/>
      <c r="AB12" s="60"/>
      <c r="AC12" s="60"/>
      <c r="AD12" s="60"/>
      <c r="AE12" s="60"/>
      <c r="AF12" s="60"/>
      <c r="AG12" s="60"/>
      <c r="AH12" s="60"/>
      <c r="AI12" s="60"/>
      <c r="AJ12" s="60"/>
      <c r="AK12" s="60"/>
      <c r="AL12" s="36"/>
      <c r="AM12" s="36"/>
    </row>
    <row r="13" spans="2:39">
      <c r="B13" s="215"/>
      <c r="C13" s="217"/>
      <c r="D13" s="217"/>
      <c r="E13" s="61" t="s">
        <v>303</v>
      </c>
      <c r="F13" s="62">
        <f t="shared" ref="F13:H13" si="2">IF(ISBLANK(F12),"",IF(ISBLANK(F14),"",ROUND(F14-F12,10)))</f>
        <v>9.6064809999999996E-4</v>
      </c>
      <c r="G13" s="62">
        <f t="shared" si="2"/>
        <v>5.4398149999999998E-4</v>
      </c>
      <c r="H13" s="62">
        <f t="shared" si="2"/>
        <v>4.7453699999999997E-4</v>
      </c>
      <c r="I13" s="62">
        <f t="shared" ref="I13:L13" si="3">IF(ISBLANK(I12),"",IF(ISBLANK(I14),"",ROUND(I14-I12,10)))</f>
        <v>9.4907409999999998E-4</v>
      </c>
      <c r="J13" s="62">
        <f t="shared" si="3"/>
        <v>4.9768519999999995E-4</v>
      </c>
      <c r="K13" s="62">
        <f t="shared" si="3"/>
        <v>5.2083330000000005E-4</v>
      </c>
      <c r="L13" s="62">
        <f t="shared" si="3"/>
        <v>4.3981480000000002E-4</v>
      </c>
      <c r="M13" s="63" t="s">
        <v>304</v>
      </c>
      <c r="N13" s="63" t="str" cm="1">
        <f t="array" ref="N13">IFERROR(IF(M13="NO",MODE(IF($F$7:$L$7="YES",IF(F13:L13&gt;0,F13:L13))),MODE(IF($F$7:$L$7="YES",F13:L13))),"")</f>
        <v/>
      </c>
      <c r="O13" s="63" t="s">
        <v>304</v>
      </c>
      <c r="P13" s="63" cm="1">
        <f t="array" ref="P13">IFERROR(IF(O13="NO",MEDIAN(IF($F$7:$L$7="YES",IF(F13:L13&gt;0,F13:L13))),MEDIAN(IF($F$7:$L$7="YES",F13:L13))),"")</f>
        <v>5.2083330000000005E-4</v>
      </c>
      <c r="Q13" s="63" t="str">
        <f>IF(N13="","Median","Mode")</f>
        <v>Median</v>
      </c>
      <c r="R13" s="60"/>
      <c r="S13" s="60"/>
      <c r="T13" s="60"/>
      <c r="U13" s="60"/>
      <c r="V13" s="60"/>
      <c r="W13" s="60"/>
      <c r="X13" s="60"/>
      <c r="Y13" s="60"/>
      <c r="Z13" s="60"/>
      <c r="AA13" s="60"/>
      <c r="AB13" s="60"/>
      <c r="AC13" s="60"/>
      <c r="AD13" s="60"/>
      <c r="AE13" s="60"/>
      <c r="AF13" s="60"/>
      <c r="AG13" s="60"/>
      <c r="AH13" s="60"/>
      <c r="AI13" s="60"/>
      <c r="AJ13" s="60"/>
      <c r="AK13" s="60"/>
      <c r="AL13" s="36"/>
      <c r="AM13" s="36"/>
    </row>
    <row r="14" spans="2:39" ht="15" customHeight="1" thickBot="1">
      <c r="B14" s="214">
        <f>B12+1</f>
        <v>3</v>
      </c>
      <c r="C14" s="216" t="s">
        <v>351</v>
      </c>
      <c r="D14" s="216"/>
      <c r="E14" s="56"/>
      <c r="F14" s="57">
        <v>1.423611111111111E-3</v>
      </c>
      <c r="G14" s="57">
        <v>8.449074074074075E-4</v>
      </c>
      <c r="H14" s="57">
        <v>1.1226851851851851E-3</v>
      </c>
      <c r="I14" s="57">
        <v>1.3773148148148147E-3</v>
      </c>
      <c r="J14" s="57">
        <v>8.9120370370370362E-4</v>
      </c>
      <c r="K14" s="57">
        <v>1.2962962962962963E-3</v>
      </c>
      <c r="L14" s="57">
        <v>1.0069444444444444E-3</v>
      </c>
      <c r="M14" s="58"/>
      <c r="N14" s="58"/>
      <c r="O14" s="58"/>
      <c r="P14" s="58"/>
      <c r="Q14" s="59"/>
      <c r="R14" s="60"/>
      <c r="S14" s="60"/>
      <c r="T14" s="60"/>
      <c r="U14" s="60"/>
      <c r="V14" s="60"/>
      <c r="W14" s="60"/>
      <c r="X14" s="60"/>
      <c r="Y14" s="60"/>
      <c r="Z14" s="60"/>
      <c r="AA14" s="60"/>
      <c r="AB14" s="60"/>
      <c r="AC14" s="60"/>
      <c r="AD14" s="60"/>
      <c r="AE14" s="60"/>
      <c r="AF14" s="60"/>
      <c r="AG14" s="60"/>
      <c r="AH14" s="60"/>
      <c r="AI14" s="60"/>
      <c r="AJ14" s="60"/>
      <c r="AK14" s="60"/>
      <c r="AL14" s="36"/>
      <c r="AM14" s="36"/>
    </row>
    <row r="15" spans="2:39">
      <c r="B15" s="215"/>
      <c r="C15" s="217"/>
      <c r="D15" s="217"/>
      <c r="E15" s="61" t="s">
        <v>303</v>
      </c>
      <c r="F15" s="62">
        <f t="shared" ref="F15:H15" si="4">IF(ISBLANK(F14),"",IF(ISBLANK(F16),"",ROUND(F16-F14,10)))</f>
        <v>5.7870369999999999E-4</v>
      </c>
      <c r="G15" s="62">
        <f t="shared" si="4"/>
        <v>1.2268519E-3</v>
      </c>
      <c r="H15" s="62">
        <f t="shared" si="4"/>
        <v>7.9861109999999999E-4</v>
      </c>
      <c r="I15" s="62">
        <f t="shared" ref="I15:L15" si="5">IF(ISBLANK(I14),"",IF(ISBLANK(I16),"",ROUND(I16-I14,10)))</f>
        <v>3.7037039999999999E-4</v>
      </c>
      <c r="J15" s="62">
        <f t="shared" si="5"/>
        <v>7.0601850000000005E-4</v>
      </c>
      <c r="K15" s="62">
        <f t="shared" si="5"/>
        <v>5.0925929999999996E-4</v>
      </c>
      <c r="L15" s="62">
        <f t="shared" si="5"/>
        <v>4.1666670000000002E-4</v>
      </c>
      <c r="M15" s="63" t="s">
        <v>304</v>
      </c>
      <c r="N15" s="63" t="str" cm="1">
        <f t="array" ref="N15">IFERROR(IF(M15="NO",MODE(IF($F$7:$L$7="YES",IF(F15:L15&gt;0,F15:L15))),MODE(IF($F$7:$L$7="YES",F15:L15))),"")</f>
        <v/>
      </c>
      <c r="O15" s="63" t="s">
        <v>304</v>
      </c>
      <c r="P15" s="63" cm="1">
        <f t="array" ref="P15">IFERROR(IF(O15="NO",MEDIAN(IF($F$7:$L$7="YES",IF(F15:L15&gt;0,F15:L15))),MEDIAN(IF($F$7:$L$7="YES",F15:L15))),"")</f>
        <v>5.7870369999999999E-4</v>
      </c>
      <c r="Q15" s="63" t="str">
        <f>IF(N15="","Median","Mode")</f>
        <v>Median</v>
      </c>
      <c r="R15" s="60"/>
      <c r="S15" s="60"/>
      <c r="T15" s="60"/>
      <c r="U15" s="60"/>
      <c r="V15" s="60"/>
      <c r="W15" s="60"/>
      <c r="X15" s="60"/>
      <c r="Y15" s="60"/>
      <c r="Z15" s="60"/>
      <c r="AA15" s="60"/>
      <c r="AB15" s="60"/>
      <c r="AC15" s="60"/>
      <c r="AD15" s="60"/>
      <c r="AE15" s="60"/>
      <c r="AF15" s="60"/>
      <c r="AG15" s="60"/>
      <c r="AH15" s="60"/>
      <c r="AI15" s="60"/>
      <c r="AJ15" s="60"/>
      <c r="AK15" s="60"/>
      <c r="AL15" s="36"/>
      <c r="AM15" s="36"/>
    </row>
    <row r="16" spans="2:39" ht="15.75" customHeight="1" thickBot="1">
      <c r="B16" s="214">
        <f t="shared" ref="B16" si="6">B14+1</f>
        <v>4</v>
      </c>
      <c r="C16" s="216" t="s">
        <v>352</v>
      </c>
      <c r="D16" s="216"/>
      <c r="E16" s="56"/>
      <c r="F16" s="57">
        <v>2.0023148148148148E-3</v>
      </c>
      <c r="G16" s="57">
        <v>2.0717592592592593E-3</v>
      </c>
      <c r="H16" s="57">
        <v>1.9212962962962962E-3</v>
      </c>
      <c r="I16" s="57">
        <v>1.7476851851851852E-3</v>
      </c>
      <c r="J16" s="57">
        <v>1.5972222222222221E-3</v>
      </c>
      <c r="K16" s="57">
        <v>1.8055555555555557E-3</v>
      </c>
      <c r="L16" s="57">
        <v>1.423611111111111E-3</v>
      </c>
      <c r="M16" s="58"/>
      <c r="N16" s="58"/>
      <c r="O16" s="58"/>
      <c r="P16" s="58"/>
      <c r="Q16" s="59"/>
      <c r="R16" s="60"/>
      <c r="S16" s="60"/>
      <c r="T16" s="60"/>
      <c r="U16" s="60"/>
      <c r="V16" s="60"/>
      <c r="W16" s="60"/>
      <c r="X16" s="60"/>
      <c r="Y16" s="60"/>
      <c r="Z16" s="60"/>
      <c r="AA16" s="60"/>
      <c r="AB16" s="60"/>
      <c r="AC16" s="60"/>
      <c r="AD16" s="60"/>
      <c r="AE16" s="60"/>
      <c r="AF16" s="60"/>
      <c r="AG16" s="60"/>
      <c r="AH16" s="60"/>
      <c r="AI16" s="60"/>
      <c r="AJ16" s="60"/>
      <c r="AK16" s="60"/>
      <c r="AL16" s="36"/>
      <c r="AM16" s="36"/>
    </row>
    <row r="17" spans="2:39">
      <c r="B17" s="215"/>
      <c r="C17" s="217"/>
      <c r="D17" s="217"/>
      <c r="E17" s="61" t="s">
        <v>303</v>
      </c>
      <c r="F17" s="62" t="str">
        <f t="shared" ref="F17:L17" si="7">IF(ISBLANK(F16),"",IF(ISBLANK(F18),"",ROUND(F18-F16,10)))</f>
        <v/>
      </c>
      <c r="G17" s="62" t="str">
        <f t="shared" si="7"/>
        <v/>
      </c>
      <c r="H17" s="62" t="str">
        <f t="shared" si="7"/>
        <v/>
      </c>
      <c r="I17" s="62" t="str">
        <f t="shared" si="7"/>
        <v/>
      </c>
      <c r="J17" s="62" t="str">
        <f t="shared" si="7"/>
        <v/>
      </c>
      <c r="K17" s="62" t="str">
        <f t="shared" si="7"/>
        <v/>
      </c>
      <c r="L17" s="62" t="str">
        <f t="shared" si="7"/>
        <v/>
      </c>
      <c r="M17" s="63" t="s">
        <v>304</v>
      </c>
      <c r="N17" s="63" t="str" cm="1">
        <f t="array" ref="N17">IFERROR(IF(M17="NO",MODE(IF($F$7:$L$7="YES",IF(F17:L17&gt;0,F17:L17))),MODE(IF($F$7:$L$7="YES",F17:L17))),"")</f>
        <v/>
      </c>
      <c r="O17" s="63" t="s">
        <v>304</v>
      </c>
      <c r="P17" s="63" t="str" cm="1">
        <f t="array" ref="P17">IFERROR(IF(O17="NO",MEDIAN(IF($F$7:$L$7="YES",IF(F17:L17&gt;0,F17:L17))),MEDIAN(IF($F$7:$L$7="YES",F17:L17))),"")</f>
        <v/>
      </c>
      <c r="Q17" s="63" t="str">
        <f>IF(N17="","Median","Mode")</f>
        <v>Median</v>
      </c>
      <c r="R17" s="60"/>
      <c r="S17" s="60"/>
      <c r="T17" s="60"/>
      <c r="U17" s="60"/>
      <c r="V17" s="60"/>
      <c r="W17" s="60"/>
      <c r="X17" s="60"/>
      <c r="Y17" s="60"/>
      <c r="Z17" s="60"/>
      <c r="AA17" s="60"/>
      <c r="AB17" s="60"/>
      <c r="AC17" s="60"/>
      <c r="AD17" s="60"/>
      <c r="AE17" s="60"/>
      <c r="AF17" s="60"/>
      <c r="AG17" s="60"/>
      <c r="AH17" s="60"/>
      <c r="AI17" s="60"/>
      <c r="AJ17" s="60"/>
      <c r="AK17" s="60"/>
      <c r="AL17" s="36"/>
      <c r="AM17" s="36"/>
    </row>
    <row r="18" spans="2:39" ht="15" customHeight="1" thickBot="1">
      <c r="B18" s="214"/>
      <c r="C18" s="216"/>
      <c r="D18" s="216"/>
      <c r="E18" s="56"/>
      <c r="F18" s="57"/>
      <c r="G18" s="57"/>
      <c r="H18" s="57"/>
      <c r="I18" s="57"/>
      <c r="J18" s="57"/>
      <c r="K18" s="57"/>
      <c r="L18" s="57"/>
      <c r="M18" s="58"/>
      <c r="N18" s="58"/>
      <c r="O18" s="58"/>
      <c r="P18" s="58"/>
      <c r="Q18" s="59"/>
      <c r="R18" s="60"/>
      <c r="S18" s="60"/>
      <c r="T18" s="60"/>
      <c r="U18" s="60"/>
      <c r="V18" s="60"/>
      <c r="W18" s="60"/>
      <c r="X18" s="60"/>
      <c r="Y18" s="60"/>
      <c r="Z18" s="60"/>
      <c r="AA18" s="60"/>
      <c r="AB18" s="60"/>
      <c r="AC18" s="60"/>
      <c r="AD18" s="60"/>
      <c r="AE18" s="60"/>
      <c r="AF18" s="60"/>
      <c r="AG18" s="60"/>
      <c r="AH18" s="60"/>
      <c r="AI18" s="60"/>
      <c r="AJ18" s="60"/>
      <c r="AK18" s="60"/>
      <c r="AL18" s="36"/>
      <c r="AM18" s="36"/>
    </row>
    <row r="19" spans="2:39">
      <c r="B19" s="215"/>
      <c r="C19" s="217"/>
      <c r="D19" s="217"/>
      <c r="E19" s="61" t="s">
        <v>303</v>
      </c>
      <c r="F19" s="62" t="str">
        <f t="shared" ref="F19:L19" si="8">IF(ISBLANK(F18),"",IF(ISBLANK(F20),"",ROUND(F20-F18,10)))</f>
        <v/>
      </c>
      <c r="G19" s="62" t="str">
        <f t="shared" si="8"/>
        <v/>
      </c>
      <c r="H19" s="62" t="str">
        <f t="shared" si="8"/>
        <v/>
      </c>
      <c r="I19" s="62" t="str">
        <f t="shared" si="8"/>
        <v/>
      </c>
      <c r="J19" s="62" t="str">
        <f t="shared" si="8"/>
        <v/>
      </c>
      <c r="K19" s="62" t="str">
        <f t="shared" si="8"/>
        <v/>
      </c>
      <c r="L19" s="62" t="str">
        <f t="shared" si="8"/>
        <v/>
      </c>
      <c r="M19" s="63" t="s">
        <v>304</v>
      </c>
      <c r="N19" s="63" t="str" cm="1">
        <f t="array" ref="N19">IFERROR(IF(M19="NO",MODE(IF($F$7:$L$7="YES",IF(F19:L19&gt;0,F19:L19))),MODE(IF($F$7:$L$7="YES",F19:L19))),"")</f>
        <v/>
      </c>
      <c r="O19" s="63" t="s">
        <v>304</v>
      </c>
      <c r="P19" s="63" t="str" cm="1">
        <f t="array" ref="P19">IFERROR(IF(O19="NO",MEDIAN(IF($F$7:$L$7="YES",IF(F19:L19&gt;0,F19:L19))),MEDIAN(IF($F$7:$L$7="YES",F19:L19))),"")</f>
        <v/>
      </c>
      <c r="Q19" s="63" t="str">
        <f>IF(N19="","Median","Mode")</f>
        <v>Median</v>
      </c>
      <c r="R19" s="60"/>
      <c r="S19" s="60"/>
      <c r="T19" s="60"/>
      <c r="U19" s="60"/>
      <c r="V19" s="60"/>
      <c r="W19" s="60"/>
      <c r="X19" s="60"/>
      <c r="Y19" s="60"/>
      <c r="Z19" s="60"/>
      <c r="AA19" s="60"/>
      <c r="AB19" s="60"/>
      <c r="AC19" s="60"/>
      <c r="AD19" s="60"/>
      <c r="AE19" s="60"/>
      <c r="AF19" s="60"/>
      <c r="AG19" s="60"/>
      <c r="AH19" s="60"/>
      <c r="AI19" s="60"/>
      <c r="AJ19" s="60"/>
      <c r="AK19" s="60"/>
      <c r="AL19" s="36"/>
      <c r="AM19" s="36"/>
    </row>
    <row r="20" spans="2:39" ht="15.75" hidden="1" customHeight="1" thickBot="1">
      <c r="B20" s="214">
        <f t="shared" ref="B20" si="9">B18+1</f>
        <v>1</v>
      </c>
      <c r="C20" s="216"/>
      <c r="D20" s="216"/>
      <c r="E20" s="56"/>
      <c r="F20" s="57"/>
      <c r="G20" s="57"/>
      <c r="H20" s="57"/>
      <c r="I20" s="57"/>
      <c r="J20" s="57"/>
      <c r="K20" s="57"/>
      <c r="L20" s="57"/>
      <c r="M20" s="58"/>
      <c r="N20" s="58"/>
      <c r="O20" s="58"/>
      <c r="P20" s="58"/>
      <c r="Q20" s="59"/>
      <c r="R20" s="60"/>
      <c r="S20" s="60"/>
      <c r="T20" s="60"/>
      <c r="U20" s="60"/>
      <c r="V20" s="60"/>
      <c r="W20" s="60"/>
      <c r="X20" s="60"/>
      <c r="Y20" s="60"/>
      <c r="Z20" s="60"/>
      <c r="AA20" s="60"/>
      <c r="AB20" s="60"/>
      <c r="AC20" s="60"/>
      <c r="AD20" s="60"/>
      <c r="AE20" s="60"/>
      <c r="AF20" s="60"/>
      <c r="AG20" s="60"/>
      <c r="AH20" s="60"/>
      <c r="AI20" s="60"/>
      <c r="AJ20" s="60"/>
      <c r="AK20" s="60"/>
      <c r="AL20" s="36"/>
      <c r="AM20" s="36"/>
    </row>
    <row r="21" spans="2:39" hidden="1">
      <c r="B21" s="215"/>
      <c r="C21" s="217"/>
      <c r="D21" s="217"/>
      <c r="E21" s="61" t="s">
        <v>303</v>
      </c>
      <c r="F21" s="62" t="str">
        <f t="shared" ref="F21:L21" si="10">IF(ISBLANK(F20),"",IF(ISBLANK(F22),"",ROUND(F22-F20,10)))</f>
        <v/>
      </c>
      <c r="G21" s="62" t="str">
        <f t="shared" si="10"/>
        <v/>
      </c>
      <c r="H21" s="62" t="str">
        <f t="shared" si="10"/>
        <v/>
      </c>
      <c r="I21" s="62" t="str">
        <f t="shared" si="10"/>
        <v/>
      </c>
      <c r="J21" s="62" t="str">
        <f t="shared" si="10"/>
        <v/>
      </c>
      <c r="K21" s="62" t="str">
        <f t="shared" si="10"/>
        <v/>
      </c>
      <c r="L21" s="62" t="str">
        <f t="shared" si="10"/>
        <v/>
      </c>
      <c r="M21" s="63" t="s">
        <v>304</v>
      </c>
      <c r="N21" s="63" t="str" cm="1">
        <f t="array" ref="N21">IFERROR(IF(M21="NO",MODE(IF($F$7:$L$7="YES",IF(F21:L21&gt;0,F21:L21))),MODE(IF($F$7:$L$7="YES",F21:L21))),"")</f>
        <v/>
      </c>
      <c r="O21" s="63" t="s">
        <v>304</v>
      </c>
      <c r="P21" s="63" t="str" cm="1">
        <f t="array" ref="P21">IFERROR(IF(O21="NO",MEDIAN(IF($F$7:$L$7="YES",IF(F21:L21&gt;0,F21:L21))),MEDIAN(IF($F$7:$L$7="YES",F21:L21))),"")</f>
        <v/>
      </c>
      <c r="Q21" s="63" t="str">
        <f>IF(N21="","Median","Mode")</f>
        <v>Median</v>
      </c>
      <c r="R21" s="60"/>
      <c r="S21" s="60"/>
      <c r="T21" s="60"/>
      <c r="U21" s="60"/>
      <c r="V21" s="60"/>
      <c r="W21" s="60"/>
      <c r="X21" s="60"/>
      <c r="Y21" s="60"/>
      <c r="Z21" s="60"/>
      <c r="AA21" s="60"/>
      <c r="AB21" s="60"/>
      <c r="AC21" s="60"/>
      <c r="AD21" s="60"/>
      <c r="AE21" s="60"/>
      <c r="AF21" s="60"/>
      <c r="AG21" s="60"/>
      <c r="AH21" s="60"/>
      <c r="AI21" s="60"/>
      <c r="AJ21" s="60"/>
      <c r="AK21" s="60"/>
      <c r="AL21" s="36"/>
      <c r="AM21" s="36"/>
    </row>
    <row r="22" spans="2:39" ht="15" hidden="1" customHeight="1" thickBot="1">
      <c r="B22" s="214">
        <f t="shared" ref="B22" si="11">B20+1</f>
        <v>2</v>
      </c>
      <c r="C22" s="216"/>
      <c r="D22" s="216"/>
      <c r="E22" s="56"/>
      <c r="F22" s="57">
        <v>0</v>
      </c>
      <c r="G22" s="57">
        <v>0</v>
      </c>
      <c r="H22" s="57">
        <v>0</v>
      </c>
      <c r="I22" s="57">
        <v>0</v>
      </c>
      <c r="J22" s="57">
        <v>0</v>
      </c>
      <c r="K22" s="57">
        <v>0</v>
      </c>
      <c r="L22" s="57">
        <v>0</v>
      </c>
      <c r="M22" s="58"/>
      <c r="N22" s="58"/>
      <c r="O22" s="58"/>
      <c r="P22" s="58"/>
      <c r="Q22" s="59"/>
      <c r="R22" s="60"/>
      <c r="S22" s="60"/>
      <c r="T22" s="60"/>
      <c r="U22" s="60"/>
      <c r="V22" s="60"/>
      <c r="W22" s="60"/>
      <c r="X22" s="60"/>
      <c r="Y22" s="60"/>
      <c r="Z22" s="60"/>
      <c r="AA22" s="60"/>
      <c r="AB22" s="60"/>
      <c r="AC22" s="60"/>
      <c r="AD22" s="60"/>
      <c r="AE22" s="60"/>
      <c r="AF22" s="60"/>
      <c r="AG22" s="60"/>
      <c r="AH22" s="60"/>
      <c r="AI22" s="60"/>
      <c r="AJ22" s="60"/>
      <c r="AK22" s="60"/>
      <c r="AL22" s="36"/>
      <c r="AM22" s="36"/>
    </row>
    <row r="23" spans="2:39" hidden="1">
      <c r="B23" s="215"/>
      <c r="C23" s="217"/>
      <c r="D23" s="217"/>
      <c r="E23" s="61" t="s">
        <v>303</v>
      </c>
      <c r="F23" s="62">
        <f t="shared" ref="F23:L23" si="12">IF(ISBLANK(F22),"",IF(ISBLANK(F24),"",ROUND(F24-F22,10)))</f>
        <v>0</v>
      </c>
      <c r="G23" s="62">
        <f t="shared" si="12"/>
        <v>0</v>
      </c>
      <c r="H23" s="62">
        <f t="shared" si="12"/>
        <v>0</v>
      </c>
      <c r="I23" s="62">
        <f t="shared" si="12"/>
        <v>0</v>
      </c>
      <c r="J23" s="62">
        <f t="shared" si="12"/>
        <v>0</v>
      </c>
      <c r="K23" s="62">
        <f t="shared" si="12"/>
        <v>0</v>
      </c>
      <c r="L23" s="62">
        <f t="shared" si="12"/>
        <v>0</v>
      </c>
      <c r="M23" s="63" t="s">
        <v>304</v>
      </c>
      <c r="N23" s="63" t="str" cm="1">
        <f t="array" ref="N23">IFERROR(IF(M23="NO",MODE(IF($F$7:$L$7="YES",IF(F23:L23&gt;0,F23:L23))),MODE(IF($F$7:$L$7="YES",F23:L23))),"")</f>
        <v/>
      </c>
      <c r="O23" s="63" t="s">
        <v>304</v>
      </c>
      <c r="P23" s="63" t="str" cm="1">
        <f t="array" ref="P23">IFERROR(IF(O23="NO",MEDIAN(IF($F$7:$L$7="YES",IF(F23:L23&gt;0,F23:L23))),MEDIAN(IF($F$7:$L$7="YES",F23:L23))),"")</f>
        <v/>
      </c>
      <c r="Q23" s="63" t="str">
        <f>IF(N23="","Median","Mode")</f>
        <v>Median</v>
      </c>
      <c r="R23" s="60"/>
      <c r="S23" s="60"/>
      <c r="T23" s="60"/>
      <c r="U23" s="60"/>
      <c r="V23" s="60"/>
      <c r="W23" s="60"/>
      <c r="X23" s="60"/>
      <c r="Y23" s="60"/>
      <c r="Z23" s="60"/>
      <c r="AA23" s="60"/>
      <c r="AB23" s="60"/>
      <c r="AC23" s="60"/>
      <c r="AD23" s="60"/>
      <c r="AE23" s="60"/>
      <c r="AF23" s="60"/>
      <c r="AG23" s="60"/>
      <c r="AH23" s="60"/>
      <c r="AI23" s="60"/>
      <c r="AJ23" s="60"/>
      <c r="AK23" s="60"/>
      <c r="AL23" s="36"/>
      <c r="AM23" s="36"/>
    </row>
    <row r="24" spans="2:39" ht="15.75" hidden="1" customHeight="1" thickBot="1">
      <c r="B24" s="214">
        <f t="shared" ref="B24" si="13">B22+1</f>
        <v>3</v>
      </c>
      <c r="C24" s="216"/>
      <c r="D24" s="216"/>
      <c r="E24" s="56"/>
      <c r="F24" s="57">
        <v>0</v>
      </c>
      <c r="G24" s="57">
        <v>0</v>
      </c>
      <c r="H24" s="57">
        <v>0</v>
      </c>
      <c r="I24" s="57">
        <v>0</v>
      </c>
      <c r="J24" s="57">
        <v>0</v>
      </c>
      <c r="K24" s="57">
        <v>0</v>
      </c>
      <c r="L24" s="57">
        <v>0</v>
      </c>
      <c r="M24" s="58"/>
      <c r="N24" s="58"/>
      <c r="O24" s="58"/>
      <c r="P24" s="58"/>
      <c r="Q24" s="59"/>
      <c r="R24" s="60"/>
      <c r="S24" s="60"/>
      <c r="T24" s="60"/>
      <c r="U24" s="60"/>
      <c r="V24" s="60"/>
      <c r="W24" s="60"/>
      <c r="X24" s="60"/>
      <c r="Y24" s="60"/>
      <c r="Z24" s="60"/>
      <c r="AA24" s="60"/>
      <c r="AB24" s="60"/>
      <c r="AC24" s="60"/>
      <c r="AD24" s="60"/>
      <c r="AE24" s="60"/>
      <c r="AF24" s="60"/>
      <c r="AG24" s="60"/>
      <c r="AH24" s="60"/>
      <c r="AI24" s="60"/>
      <c r="AJ24" s="60"/>
      <c r="AK24" s="60"/>
      <c r="AL24" s="36"/>
      <c r="AM24" s="36"/>
    </row>
    <row r="25" spans="2:39" hidden="1">
      <c r="B25" s="215"/>
      <c r="C25" s="217"/>
      <c r="D25" s="217"/>
      <c r="E25" s="61" t="s">
        <v>303</v>
      </c>
      <c r="F25" s="62">
        <f t="shared" ref="F25:L25" si="14">IF(ISBLANK(F24),"",IF(ISBLANK(F26),"",ROUND(F26-F24,10)))</f>
        <v>0</v>
      </c>
      <c r="G25" s="62">
        <f t="shared" si="14"/>
        <v>0</v>
      </c>
      <c r="H25" s="62">
        <f t="shared" si="14"/>
        <v>0</v>
      </c>
      <c r="I25" s="62">
        <f t="shared" si="14"/>
        <v>0</v>
      </c>
      <c r="J25" s="62">
        <f t="shared" si="14"/>
        <v>0</v>
      </c>
      <c r="K25" s="62">
        <f t="shared" si="14"/>
        <v>0</v>
      </c>
      <c r="L25" s="62">
        <f t="shared" si="14"/>
        <v>0</v>
      </c>
      <c r="M25" s="63" t="s">
        <v>304</v>
      </c>
      <c r="N25" s="63" t="str" cm="1">
        <f t="array" ref="N25">IFERROR(IF(M25="NO",MODE(IF($F$7:$L$7="YES",IF(F25:L25&gt;0,F25:L25))),MODE(IF($F$7:$L$7="YES",F25:L25))),"")</f>
        <v/>
      </c>
      <c r="O25" s="63" t="s">
        <v>304</v>
      </c>
      <c r="P25" s="63" t="str" cm="1">
        <f t="array" ref="P25">IFERROR(IF(O25="NO",MEDIAN(IF($F$7:$L$7="YES",IF(F25:L25&gt;0,F25:L25))),MEDIAN(IF($F$7:$L$7="YES",F25:L25))),"")</f>
        <v/>
      </c>
      <c r="Q25" s="63" t="str">
        <f>IF(N25="","Median","Mode")</f>
        <v>Median</v>
      </c>
      <c r="R25" s="60"/>
      <c r="S25" s="60"/>
      <c r="T25" s="60"/>
      <c r="U25" s="60"/>
      <c r="V25" s="60"/>
      <c r="W25" s="60"/>
      <c r="X25" s="60"/>
      <c r="Y25" s="60"/>
      <c r="Z25" s="60"/>
      <c r="AA25" s="60"/>
      <c r="AB25" s="60"/>
      <c r="AC25" s="60"/>
      <c r="AD25" s="60"/>
      <c r="AE25" s="60"/>
      <c r="AF25" s="60"/>
      <c r="AG25" s="60"/>
      <c r="AH25" s="60"/>
      <c r="AI25" s="60"/>
      <c r="AJ25" s="60"/>
      <c r="AK25" s="60"/>
      <c r="AL25" s="36"/>
      <c r="AM25" s="36"/>
    </row>
    <row r="26" spans="2:39" ht="15.75" hidden="1" customHeight="1" thickBot="1">
      <c r="B26" s="214">
        <f t="shared" ref="B26" si="15">B24+1</f>
        <v>4</v>
      </c>
      <c r="C26" s="216"/>
      <c r="D26" s="218"/>
      <c r="E26" s="56"/>
      <c r="F26" s="57">
        <v>0</v>
      </c>
      <c r="G26" s="57">
        <v>0</v>
      </c>
      <c r="H26" s="57">
        <v>0</v>
      </c>
      <c r="I26" s="57">
        <v>0</v>
      </c>
      <c r="J26" s="57">
        <v>0</v>
      </c>
      <c r="K26" s="57">
        <v>0</v>
      </c>
      <c r="L26" s="57">
        <v>0</v>
      </c>
      <c r="M26" s="58"/>
      <c r="N26" s="58"/>
      <c r="O26" s="58"/>
      <c r="P26" s="58"/>
      <c r="Q26" s="59"/>
      <c r="R26" s="60"/>
      <c r="S26" s="60"/>
      <c r="T26" s="60"/>
      <c r="U26" s="60"/>
      <c r="V26" s="60"/>
      <c r="W26" s="60"/>
      <c r="X26" s="60"/>
      <c r="Y26" s="60"/>
      <c r="Z26" s="60"/>
      <c r="AA26" s="60"/>
      <c r="AB26" s="60"/>
      <c r="AC26" s="60"/>
      <c r="AD26" s="60"/>
      <c r="AE26" s="60"/>
      <c r="AF26" s="60"/>
      <c r="AG26" s="60"/>
      <c r="AH26" s="60"/>
      <c r="AI26" s="60"/>
      <c r="AJ26" s="60"/>
      <c r="AK26" s="60"/>
      <c r="AL26" s="36"/>
      <c r="AM26" s="36"/>
    </row>
    <row r="27" spans="2:39" hidden="1">
      <c r="B27" s="215"/>
      <c r="C27" s="217"/>
      <c r="D27" s="219"/>
      <c r="E27" s="61" t="s">
        <v>303</v>
      </c>
      <c r="F27" s="62">
        <f t="shared" ref="F27:L27" si="16">IF(ISBLANK(F26),"",IF(ISBLANK(F28),"",ROUND(F28-F26,10)))</f>
        <v>0</v>
      </c>
      <c r="G27" s="62">
        <f t="shared" si="16"/>
        <v>0</v>
      </c>
      <c r="H27" s="62">
        <f t="shared" si="16"/>
        <v>0</v>
      </c>
      <c r="I27" s="62">
        <f t="shared" si="16"/>
        <v>0</v>
      </c>
      <c r="J27" s="62">
        <f t="shared" si="16"/>
        <v>0</v>
      </c>
      <c r="K27" s="62">
        <f t="shared" si="16"/>
        <v>0</v>
      </c>
      <c r="L27" s="62">
        <f t="shared" si="16"/>
        <v>0</v>
      </c>
      <c r="M27" s="63" t="s">
        <v>304</v>
      </c>
      <c r="N27" s="63" t="str" cm="1">
        <f t="array" ref="N27">IFERROR(IF(M27="NO",MODE(IF($F$7:$L$7="YES",IF(F27:L27&gt;0,F27:L27))),MODE(IF($F$7:$L$7="YES",F27:L27))),"")</f>
        <v/>
      </c>
      <c r="O27" s="63" t="s">
        <v>304</v>
      </c>
      <c r="P27" s="63" t="str" cm="1">
        <f t="array" ref="P27">IFERROR(IF(O27="NO",MEDIAN(IF($F$7:$L$7="YES",IF(F27:L27&gt;0,F27:L27))),MEDIAN(IF($F$7:$L$7="YES",F27:L27))),"")</f>
        <v/>
      </c>
      <c r="Q27" s="63" t="str">
        <f>IF(N27="","Median","Mode")</f>
        <v>Median</v>
      </c>
      <c r="R27" s="60"/>
      <c r="S27" s="60"/>
      <c r="T27" s="60"/>
      <c r="U27" s="60"/>
      <c r="V27" s="60"/>
      <c r="W27" s="60"/>
      <c r="X27" s="60"/>
      <c r="Y27" s="60"/>
      <c r="Z27" s="60"/>
      <c r="AA27" s="60"/>
      <c r="AB27" s="60"/>
      <c r="AC27" s="60"/>
      <c r="AD27" s="60"/>
      <c r="AE27" s="60"/>
      <c r="AF27" s="60"/>
      <c r="AG27" s="60"/>
      <c r="AH27" s="60"/>
      <c r="AI27" s="60"/>
      <c r="AJ27" s="60"/>
      <c r="AK27" s="60"/>
      <c r="AL27" s="36"/>
      <c r="AM27" s="36"/>
    </row>
    <row r="28" spans="2:39" ht="15" hidden="1" customHeight="1" thickBot="1">
      <c r="B28" s="214">
        <f t="shared" ref="B28" si="17">B26+1</f>
        <v>5</v>
      </c>
      <c r="C28" s="216"/>
      <c r="D28" s="218"/>
      <c r="E28" s="56"/>
      <c r="F28" s="57">
        <v>0</v>
      </c>
      <c r="G28" s="57">
        <v>0</v>
      </c>
      <c r="H28" s="57">
        <v>0</v>
      </c>
      <c r="I28" s="57">
        <v>0</v>
      </c>
      <c r="J28" s="57">
        <v>0</v>
      </c>
      <c r="K28" s="57">
        <v>0</v>
      </c>
      <c r="L28" s="57">
        <v>0</v>
      </c>
      <c r="M28" s="58"/>
      <c r="N28" s="58"/>
      <c r="O28" s="58"/>
      <c r="P28" s="58"/>
      <c r="Q28" s="59"/>
      <c r="R28" s="60"/>
      <c r="S28" s="60"/>
      <c r="T28" s="60"/>
      <c r="U28" s="60"/>
      <c r="V28" s="60"/>
      <c r="W28" s="60"/>
      <c r="X28" s="60"/>
      <c r="Y28" s="60"/>
      <c r="Z28" s="60"/>
      <c r="AA28" s="60"/>
      <c r="AB28" s="60"/>
      <c r="AC28" s="60"/>
      <c r="AD28" s="60"/>
      <c r="AE28" s="60"/>
      <c r="AF28" s="60"/>
      <c r="AG28" s="60"/>
      <c r="AH28" s="60"/>
      <c r="AI28" s="60"/>
      <c r="AJ28" s="60"/>
      <c r="AK28" s="60"/>
      <c r="AL28" s="36"/>
      <c r="AM28" s="36"/>
    </row>
    <row r="29" spans="2:39" hidden="1">
      <c r="B29" s="215"/>
      <c r="C29" s="217"/>
      <c r="D29" s="219"/>
      <c r="E29" s="61" t="s">
        <v>303</v>
      </c>
      <c r="F29" s="62">
        <f t="shared" ref="F29:L29" si="18">IF(ISBLANK(F28),"",IF(ISBLANK(F30),"",ROUND(F30-F28,10)))</f>
        <v>0</v>
      </c>
      <c r="G29" s="62">
        <f t="shared" si="18"/>
        <v>0</v>
      </c>
      <c r="H29" s="62">
        <f t="shared" si="18"/>
        <v>0</v>
      </c>
      <c r="I29" s="62">
        <f t="shared" si="18"/>
        <v>0</v>
      </c>
      <c r="J29" s="62">
        <f t="shared" si="18"/>
        <v>0</v>
      </c>
      <c r="K29" s="62">
        <f t="shared" si="18"/>
        <v>0</v>
      </c>
      <c r="L29" s="62">
        <f t="shared" si="18"/>
        <v>0</v>
      </c>
      <c r="M29" s="63" t="s">
        <v>304</v>
      </c>
      <c r="N29" s="63" t="str" cm="1">
        <f t="array" ref="N29">IFERROR(IF(M29="NO",MODE(IF($F$7:$L$7="YES",IF(F29:L29&gt;0,F29:L29))),MODE(IF($F$7:$L$7="YES",F29:L29))),"")</f>
        <v/>
      </c>
      <c r="O29" s="63" t="s">
        <v>304</v>
      </c>
      <c r="P29" s="63" t="str" cm="1">
        <f t="array" ref="P29">IFERROR(IF(O29="NO",MEDIAN(IF($F$7:$L$7="YES",IF(F29:L29&gt;0,F29:L29))),MEDIAN(IF($F$7:$L$7="YES",F29:L29))),"")</f>
        <v/>
      </c>
      <c r="Q29" s="63" t="str">
        <f>IF(N29="","Median","Mode")</f>
        <v>Median</v>
      </c>
      <c r="R29" s="60"/>
      <c r="S29" s="60"/>
      <c r="T29" s="60"/>
      <c r="U29" s="60"/>
      <c r="V29" s="60"/>
      <c r="W29" s="60"/>
      <c r="X29" s="60"/>
      <c r="Y29" s="60"/>
      <c r="Z29" s="60"/>
      <c r="AA29" s="60"/>
      <c r="AB29" s="60"/>
      <c r="AC29" s="60"/>
      <c r="AD29" s="60"/>
      <c r="AE29" s="60"/>
      <c r="AF29" s="60"/>
      <c r="AG29" s="60"/>
      <c r="AH29" s="60"/>
      <c r="AI29" s="60"/>
      <c r="AJ29" s="60"/>
      <c r="AK29" s="60"/>
      <c r="AL29" s="36"/>
      <c r="AM29" s="36"/>
    </row>
    <row r="30" spans="2:39" ht="15.75" hidden="1" customHeight="1" thickBot="1">
      <c r="B30" s="214">
        <f t="shared" ref="B30" si="19">B28+1</f>
        <v>6</v>
      </c>
      <c r="C30" s="216"/>
      <c r="D30" s="218"/>
      <c r="E30" s="56"/>
      <c r="F30" s="57">
        <v>0</v>
      </c>
      <c r="G30" s="57">
        <v>0</v>
      </c>
      <c r="H30" s="57">
        <v>0</v>
      </c>
      <c r="I30" s="57">
        <v>0</v>
      </c>
      <c r="J30" s="57">
        <v>0</v>
      </c>
      <c r="K30" s="57">
        <v>0</v>
      </c>
      <c r="L30" s="57">
        <v>0</v>
      </c>
      <c r="M30" s="58"/>
      <c r="N30" s="58"/>
      <c r="O30" s="58"/>
      <c r="P30" s="58"/>
      <c r="Q30" s="59"/>
      <c r="R30" s="60"/>
      <c r="S30" s="60"/>
      <c r="T30" s="60"/>
      <c r="U30" s="60"/>
      <c r="V30" s="60"/>
      <c r="W30" s="60"/>
      <c r="X30" s="60"/>
      <c r="Y30" s="60"/>
      <c r="Z30" s="60"/>
      <c r="AA30" s="60"/>
      <c r="AB30" s="60"/>
      <c r="AC30" s="60"/>
      <c r="AD30" s="60"/>
      <c r="AE30" s="60"/>
      <c r="AF30" s="60"/>
      <c r="AG30" s="60"/>
      <c r="AH30" s="60"/>
      <c r="AI30" s="60"/>
      <c r="AJ30" s="60"/>
      <c r="AK30" s="60"/>
      <c r="AL30" s="36"/>
      <c r="AM30" s="36"/>
    </row>
    <row r="31" spans="2:39" hidden="1">
      <c r="B31" s="215"/>
      <c r="C31" s="217"/>
      <c r="D31" s="219"/>
      <c r="E31" s="61" t="s">
        <v>303</v>
      </c>
      <c r="F31" s="62">
        <f t="shared" ref="F31:L31" si="20">IF(ISBLANK(F30),"",IF(ISBLANK(F32),"",ROUND(F32-F30,10)))</f>
        <v>0</v>
      </c>
      <c r="G31" s="62">
        <f t="shared" si="20"/>
        <v>0</v>
      </c>
      <c r="H31" s="62">
        <f t="shared" si="20"/>
        <v>0</v>
      </c>
      <c r="I31" s="62">
        <f t="shared" si="20"/>
        <v>0</v>
      </c>
      <c r="J31" s="62">
        <f t="shared" si="20"/>
        <v>0</v>
      </c>
      <c r="K31" s="62">
        <f t="shared" si="20"/>
        <v>0</v>
      </c>
      <c r="L31" s="62">
        <f t="shared" si="20"/>
        <v>0</v>
      </c>
      <c r="M31" s="63" t="s">
        <v>304</v>
      </c>
      <c r="N31" s="63" t="str" cm="1">
        <f t="array" ref="N31">IFERROR(IF(M31="NO",MODE(IF($F$7:$L$7="YES",IF(F31:L31&gt;0,F31:L31))),MODE(IF($F$7:$L$7="YES",F31:L31))),"")</f>
        <v/>
      </c>
      <c r="O31" s="63" t="s">
        <v>304</v>
      </c>
      <c r="P31" s="63" t="str" cm="1">
        <f t="array" ref="P31">IFERROR(IF(O31="NO",MEDIAN(IF($F$7:$L$7="YES",IF(F31:L31&gt;0,F31:L31))),MEDIAN(IF($F$7:$L$7="YES",F31:L31))),"")</f>
        <v/>
      </c>
      <c r="Q31" s="63" t="str">
        <f>IF(N31="","Median","Mode")</f>
        <v>Median</v>
      </c>
      <c r="R31" s="60"/>
      <c r="S31" s="60"/>
      <c r="T31" s="60"/>
      <c r="U31" s="60"/>
      <c r="V31" s="60"/>
      <c r="W31" s="60"/>
      <c r="X31" s="60"/>
      <c r="Y31" s="60"/>
      <c r="Z31" s="60"/>
      <c r="AA31" s="60"/>
      <c r="AB31" s="60"/>
      <c r="AC31" s="60"/>
      <c r="AD31" s="60"/>
      <c r="AE31" s="60"/>
      <c r="AF31" s="60"/>
      <c r="AG31" s="60"/>
      <c r="AH31" s="60"/>
      <c r="AI31" s="60"/>
      <c r="AJ31" s="60"/>
      <c r="AK31" s="60"/>
      <c r="AL31" s="36"/>
      <c r="AM31" s="36"/>
    </row>
    <row r="32" spans="2:39" ht="15.75" hidden="1" customHeight="1" thickBot="1">
      <c r="B32" s="214">
        <f t="shared" ref="B32" si="21">B30+1</f>
        <v>7</v>
      </c>
      <c r="C32" s="216"/>
      <c r="D32" s="218"/>
      <c r="E32" s="56"/>
      <c r="F32" s="57">
        <v>0</v>
      </c>
      <c r="G32" s="57">
        <v>0</v>
      </c>
      <c r="H32" s="57">
        <v>0</v>
      </c>
      <c r="I32" s="57">
        <v>0</v>
      </c>
      <c r="J32" s="57">
        <v>0</v>
      </c>
      <c r="K32" s="57">
        <v>0</v>
      </c>
      <c r="L32" s="57">
        <v>0</v>
      </c>
      <c r="M32" s="58"/>
      <c r="N32" s="58"/>
      <c r="O32" s="58"/>
      <c r="P32" s="58"/>
      <c r="Q32" s="59"/>
      <c r="R32" s="60"/>
      <c r="S32" s="60"/>
      <c r="T32" s="60"/>
      <c r="U32" s="60"/>
      <c r="V32" s="60"/>
      <c r="W32" s="60"/>
      <c r="X32" s="60"/>
      <c r="Y32" s="60"/>
      <c r="Z32" s="60"/>
      <c r="AA32" s="60"/>
      <c r="AB32" s="60"/>
      <c r="AC32" s="60"/>
      <c r="AD32" s="60"/>
      <c r="AE32" s="60"/>
      <c r="AF32" s="60"/>
      <c r="AG32" s="60"/>
      <c r="AH32" s="60"/>
      <c r="AI32" s="60"/>
      <c r="AJ32" s="60"/>
      <c r="AK32" s="60"/>
      <c r="AL32" s="36"/>
      <c r="AM32" s="36"/>
    </row>
    <row r="33" spans="2:39" hidden="1">
      <c r="B33" s="215"/>
      <c r="C33" s="217"/>
      <c r="D33" s="219"/>
      <c r="E33" s="61" t="s">
        <v>303</v>
      </c>
      <c r="F33" s="62">
        <f t="shared" ref="F33:L33" si="22">IF(ISBLANK(F32),"",IF(ISBLANK(F34),"",ROUND(F34-F32,10)))</f>
        <v>0</v>
      </c>
      <c r="G33" s="62">
        <f t="shared" si="22"/>
        <v>0</v>
      </c>
      <c r="H33" s="62">
        <f t="shared" si="22"/>
        <v>0</v>
      </c>
      <c r="I33" s="62">
        <f t="shared" si="22"/>
        <v>0</v>
      </c>
      <c r="J33" s="62">
        <f t="shared" si="22"/>
        <v>0</v>
      </c>
      <c r="K33" s="62">
        <f t="shared" si="22"/>
        <v>0</v>
      </c>
      <c r="L33" s="62">
        <f t="shared" si="22"/>
        <v>0</v>
      </c>
      <c r="M33" s="63" t="s">
        <v>304</v>
      </c>
      <c r="N33" s="63" t="str" cm="1">
        <f t="array" ref="N33">IFERROR(IF(M33="NO",MODE(IF($F$7:$L$7="YES",IF(F33:L33&gt;0,F33:L33))),MODE(IF($F$7:$L$7="YES",F33:L33))),"")</f>
        <v/>
      </c>
      <c r="O33" s="63" t="s">
        <v>304</v>
      </c>
      <c r="P33" s="63" t="str" cm="1">
        <f t="array" ref="P33">IFERROR(IF(O33="NO",MEDIAN(IF($F$7:$L$7="YES",IF(F33:L33&gt;0,F33:L33))),MEDIAN(IF($F$7:$L$7="YES",F33:L33))),"")</f>
        <v/>
      </c>
      <c r="Q33" s="63" t="str">
        <f>IF(N33="","Median","Mode")</f>
        <v>Median</v>
      </c>
      <c r="R33" s="60"/>
      <c r="S33" s="60"/>
      <c r="T33" s="60"/>
      <c r="U33" s="60"/>
      <c r="V33" s="60"/>
      <c r="W33" s="60"/>
      <c r="X33" s="60"/>
      <c r="Y33" s="60"/>
      <c r="Z33" s="60"/>
      <c r="AA33" s="60"/>
      <c r="AB33" s="60"/>
      <c r="AC33" s="60"/>
      <c r="AD33" s="60"/>
      <c r="AE33" s="60"/>
      <c r="AF33" s="60"/>
      <c r="AG33" s="60"/>
      <c r="AH33" s="60"/>
      <c r="AI33" s="60"/>
      <c r="AJ33" s="60"/>
      <c r="AK33" s="60"/>
      <c r="AL33" s="36"/>
      <c r="AM33" s="36"/>
    </row>
    <row r="34" spans="2:39" ht="15" hidden="1" customHeight="1" thickBot="1">
      <c r="B34" s="214">
        <f t="shared" ref="B34" si="23">B32+1</f>
        <v>8</v>
      </c>
      <c r="C34" s="216"/>
      <c r="D34" s="218"/>
      <c r="E34" s="56"/>
      <c r="F34" s="57">
        <v>0</v>
      </c>
      <c r="G34" s="57">
        <v>0</v>
      </c>
      <c r="H34" s="57">
        <v>0</v>
      </c>
      <c r="I34" s="57">
        <v>0</v>
      </c>
      <c r="J34" s="57">
        <v>0</v>
      </c>
      <c r="K34" s="57">
        <v>0</v>
      </c>
      <c r="L34" s="57">
        <v>0</v>
      </c>
      <c r="M34" s="58"/>
      <c r="N34" s="58"/>
      <c r="O34" s="58"/>
      <c r="P34" s="58"/>
      <c r="Q34" s="59"/>
      <c r="R34" s="60"/>
      <c r="S34" s="60"/>
      <c r="T34" s="60"/>
      <c r="U34" s="60"/>
      <c r="V34" s="60"/>
      <c r="W34" s="60"/>
      <c r="X34" s="60"/>
      <c r="Y34" s="60"/>
      <c r="Z34" s="60"/>
      <c r="AA34" s="60"/>
      <c r="AB34" s="60"/>
      <c r="AC34" s="60"/>
      <c r="AD34" s="60"/>
      <c r="AE34" s="60"/>
      <c r="AF34" s="60"/>
      <c r="AG34" s="60"/>
      <c r="AH34" s="60"/>
      <c r="AI34" s="60"/>
      <c r="AJ34" s="60"/>
      <c r="AK34" s="60"/>
      <c r="AL34" s="36"/>
      <c r="AM34" s="36"/>
    </row>
    <row r="35" spans="2:39" hidden="1">
      <c r="B35" s="215"/>
      <c r="C35" s="217"/>
      <c r="D35" s="219"/>
      <c r="E35" s="61" t="s">
        <v>303</v>
      </c>
      <c r="F35" s="62">
        <f t="shared" ref="F35:L35" si="24">IF(ISBLANK(F34),"",IF(ISBLANK(F36),"",ROUND(F36-F34,10)))</f>
        <v>0</v>
      </c>
      <c r="G35" s="62">
        <f t="shared" si="24"/>
        <v>0</v>
      </c>
      <c r="H35" s="62">
        <f t="shared" si="24"/>
        <v>0</v>
      </c>
      <c r="I35" s="62">
        <f t="shared" si="24"/>
        <v>0</v>
      </c>
      <c r="J35" s="62">
        <f t="shared" si="24"/>
        <v>0</v>
      </c>
      <c r="K35" s="62">
        <f t="shared" si="24"/>
        <v>0</v>
      </c>
      <c r="L35" s="62">
        <f t="shared" si="24"/>
        <v>0</v>
      </c>
      <c r="M35" s="63" t="s">
        <v>304</v>
      </c>
      <c r="N35" s="63" t="str" cm="1">
        <f t="array" ref="N35">IFERROR(IF(M35="NO",MODE(IF($F$7:$L$7="YES",IF(F35:L35&gt;0,F35:L35))),MODE(IF($F$7:$L$7="YES",F35:L35))),"")</f>
        <v/>
      </c>
      <c r="O35" s="63" t="s">
        <v>304</v>
      </c>
      <c r="P35" s="63" t="str" cm="1">
        <f t="array" ref="P35">IFERROR(IF(O35="NO",MEDIAN(IF($F$7:$L$7="YES",IF(F35:L35&gt;0,F35:L35))),MEDIAN(IF($F$7:$L$7="YES",F35:L35))),"")</f>
        <v/>
      </c>
      <c r="Q35" s="63" t="str">
        <f>IF(N35="","Median","Mode")</f>
        <v>Median</v>
      </c>
      <c r="R35" s="60"/>
      <c r="S35" s="60"/>
      <c r="T35" s="60"/>
      <c r="U35" s="60"/>
      <c r="V35" s="60"/>
      <c r="W35" s="60"/>
      <c r="X35" s="60"/>
      <c r="Y35" s="60"/>
      <c r="Z35" s="60"/>
      <c r="AA35" s="60"/>
      <c r="AB35" s="60"/>
      <c r="AC35" s="60"/>
      <c r="AD35" s="60"/>
      <c r="AE35" s="60"/>
      <c r="AF35" s="60"/>
      <c r="AG35" s="60"/>
      <c r="AH35" s="60"/>
      <c r="AI35" s="60"/>
      <c r="AJ35" s="60"/>
      <c r="AK35" s="60"/>
      <c r="AL35" s="36"/>
      <c r="AM35" s="36"/>
    </row>
    <row r="36" spans="2:39" ht="15.75" hidden="1" customHeight="1" thickBot="1">
      <c r="B36" s="214">
        <f t="shared" ref="B36" si="25">B34+1</f>
        <v>9</v>
      </c>
      <c r="C36" s="216"/>
      <c r="D36" s="218"/>
      <c r="E36" s="56"/>
      <c r="F36" s="57">
        <v>0</v>
      </c>
      <c r="G36" s="57">
        <v>0</v>
      </c>
      <c r="H36" s="57">
        <v>0</v>
      </c>
      <c r="I36" s="57">
        <v>0</v>
      </c>
      <c r="J36" s="57">
        <v>0</v>
      </c>
      <c r="K36" s="57">
        <v>0</v>
      </c>
      <c r="L36" s="57">
        <v>0</v>
      </c>
      <c r="M36" s="58"/>
      <c r="N36" s="58"/>
      <c r="O36" s="58"/>
      <c r="P36" s="58"/>
      <c r="Q36" s="59"/>
      <c r="R36" s="60"/>
      <c r="S36" s="60"/>
      <c r="T36" s="60"/>
      <c r="U36" s="60"/>
      <c r="V36" s="60"/>
      <c r="W36" s="60"/>
      <c r="X36" s="60"/>
      <c r="Y36" s="60"/>
      <c r="Z36" s="60"/>
      <c r="AA36" s="60"/>
      <c r="AB36" s="60"/>
      <c r="AC36" s="60"/>
      <c r="AD36" s="60"/>
      <c r="AE36" s="60"/>
      <c r="AF36" s="60"/>
      <c r="AG36" s="60"/>
      <c r="AH36" s="60"/>
      <c r="AI36" s="60"/>
      <c r="AJ36" s="60"/>
      <c r="AK36" s="60"/>
      <c r="AL36" s="36"/>
      <c r="AM36" s="36"/>
    </row>
    <row r="37" spans="2:39" hidden="1">
      <c r="B37" s="215"/>
      <c r="C37" s="217"/>
      <c r="D37" s="219"/>
      <c r="E37" s="61" t="s">
        <v>303</v>
      </c>
      <c r="F37" s="62">
        <f t="shared" ref="F37:L37" si="26">IF(ISBLANK(F36),"",IF(ISBLANK(F38),"",ROUND(F38-F36,10)))</f>
        <v>0</v>
      </c>
      <c r="G37" s="62">
        <f t="shared" si="26"/>
        <v>0</v>
      </c>
      <c r="H37" s="62">
        <f t="shared" si="26"/>
        <v>0</v>
      </c>
      <c r="I37" s="62">
        <f t="shared" si="26"/>
        <v>0</v>
      </c>
      <c r="J37" s="62">
        <f t="shared" si="26"/>
        <v>0</v>
      </c>
      <c r="K37" s="62">
        <f t="shared" si="26"/>
        <v>0</v>
      </c>
      <c r="L37" s="62">
        <f t="shared" si="26"/>
        <v>0</v>
      </c>
      <c r="M37" s="63" t="s">
        <v>304</v>
      </c>
      <c r="N37" s="63" t="str" cm="1">
        <f t="array" ref="N37">IFERROR(IF(M37="NO",MODE(IF($F$7:$L$7="YES",IF(F37:L37&gt;0,F37:L37))),MODE(IF($F$7:$L$7="YES",F37:L37))),"")</f>
        <v/>
      </c>
      <c r="O37" s="63" t="s">
        <v>304</v>
      </c>
      <c r="P37" s="63" t="str" cm="1">
        <f t="array" ref="P37">IFERROR(IF(O37="NO",MEDIAN(IF($F$7:$L$7="YES",IF(F37:L37&gt;0,F37:L37))),MEDIAN(IF($F$7:$L$7="YES",F37:L37))),"")</f>
        <v/>
      </c>
      <c r="Q37" s="63" t="str">
        <f>IF(N37="","Median","Mode")</f>
        <v>Median</v>
      </c>
      <c r="R37" s="60"/>
      <c r="S37" s="60"/>
      <c r="T37" s="60"/>
      <c r="U37" s="60"/>
      <c r="V37" s="60"/>
      <c r="W37" s="60"/>
      <c r="X37" s="60"/>
      <c r="Y37" s="60"/>
      <c r="Z37" s="60"/>
      <c r="AA37" s="60"/>
      <c r="AB37" s="60"/>
      <c r="AC37" s="60"/>
      <c r="AD37" s="60"/>
      <c r="AE37" s="60"/>
      <c r="AF37" s="60"/>
      <c r="AG37" s="60"/>
      <c r="AH37" s="60"/>
      <c r="AI37" s="60"/>
      <c r="AJ37" s="60"/>
      <c r="AK37" s="60"/>
      <c r="AL37" s="36"/>
      <c r="AM37" s="36"/>
    </row>
    <row r="38" spans="2:39" ht="15" hidden="1" customHeight="1" thickBot="1">
      <c r="B38" s="214">
        <f t="shared" ref="B38" si="27">B36+1</f>
        <v>10</v>
      </c>
      <c r="C38" s="216"/>
      <c r="D38" s="218"/>
      <c r="E38" s="56"/>
      <c r="F38" s="57">
        <v>0</v>
      </c>
      <c r="G38" s="57">
        <v>0</v>
      </c>
      <c r="H38" s="57">
        <v>0</v>
      </c>
      <c r="I38" s="57">
        <v>0</v>
      </c>
      <c r="J38" s="57">
        <v>0</v>
      </c>
      <c r="K38" s="57">
        <v>0</v>
      </c>
      <c r="L38" s="57">
        <v>0</v>
      </c>
      <c r="M38" s="58"/>
      <c r="N38" s="58"/>
      <c r="O38" s="58"/>
      <c r="P38" s="58"/>
      <c r="Q38" s="59"/>
      <c r="R38" s="60"/>
      <c r="S38" s="60"/>
      <c r="T38" s="60"/>
      <c r="U38" s="60"/>
      <c r="V38" s="60"/>
      <c r="W38" s="60"/>
      <c r="X38" s="60"/>
      <c r="Y38" s="60"/>
      <c r="Z38" s="60"/>
      <c r="AA38" s="60"/>
      <c r="AB38" s="60"/>
      <c r="AC38" s="60"/>
      <c r="AD38" s="60"/>
      <c r="AE38" s="60"/>
      <c r="AF38" s="60"/>
      <c r="AG38" s="60"/>
      <c r="AH38" s="60"/>
      <c r="AI38" s="60"/>
      <c r="AJ38" s="60"/>
      <c r="AK38" s="60"/>
      <c r="AL38" s="36"/>
      <c r="AM38" s="36"/>
    </row>
    <row r="39" spans="2:39" hidden="1">
      <c r="B39" s="215"/>
      <c r="C39" s="217"/>
      <c r="D39" s="219"/>
      <c r="E39" s="61" t="s">
        <v>303</v>
      </c>
      <c r="F39" s="62">
        <f t="shared" ref="F39:L39" si="28">IF(ISBLANK(F38),"",IF(ISBLANK(F40),"",ROUND(F40-F38,10)))</f>
        <v>0</v>
      </c>
      <c r="G39" s="62">
        <f t="shared" si="28"/>
        <v>0</v>
      </c>
      <c r="H39" s="62">
        <f t="shared" si="28"/>
        <v>0</v>
      </c>
      <c r="I39" s="62">
        <f t="shared" si="28"/>
        <v>0</v>
      </c>
      <c r="J39" s="62">
        <f t="shared" si="28"/>
        <v>0</v>
      </c>
      <c r="K39" s="62">
        <f t="shared" si="28"/>
        <v>0</v>
      </c>
      <c r="L39" s="62">
        <f t="shared" si="28"/>
        <v>0</v>
      </c>
      <c r="M39" s="63" t="s">
        <v>304</v>
      </c>
      <c r="N39" s="63" t="str" cm="1">
        <f t="array" ref="N39">IFERROR(IF(M39="NO",MODE(IF($F$7:$L$7="YES",IF(F39:L39&gt;0,F39:L39))),MODE(IF($F$7:$L$7="YES",F39:L39))),"")</f>
        <v/>
      </c>
      <c r="O39" s="63" t="s">
        <v>304</v>
      </c>
      <c r="P39" s="63" t="str" cm="1">
        <f t="array" ref="P39">IFERROR(IF(O39="NO",MEDIAN(IF($F$7:$L$7="YES",IF(F39:L39&gt;0,F39:L39))),MEDIAN(IF($F$7:$L$7="YES",F39:L39))),"")</f>
        <v/>
      </c>
      <c r="Q39" s="63" t="str">
        <f t="shared" ref="Q39" si="29">IF(N39="","Median","Mode")</f>
        <v>Median</v>
      </c>
      <c r="R39" s="60"/>
      <c r="S39" s="60"/>
      <c r="T39" s="60"/>
      <c r="U39" s="60"/>
      <c r="V39" s="60"/>
      <c r="W39" s="60"/>
      <c r="X39" s="60"/>
      <c r="Y39" s="60"/>
      <c r="Z39" s="60"/>
      <c r="AA39" s="60"/>
      <c r="AB39" s="60"/>
      <c r="AC39" s="60"/>
      <c r="AD39" s="60"/>
      <c r="AE39" s="60"/>
      <c r="AF39" s="60"/>
      <c r="AG39" s="60"/>
      <c r="AH39" s="60"/>
      <c r="AI39" s="60"/>
      <c r="AJ39" s="60"/>
      <c r="AK39" s="60"/>
      <c r="AL39" s="36"/>
      <c r="AM39" s="36"/>
    </row>
    <row r="40" spans="2:39" ht="15" hidden="1" customHeight="1" thickBot="1">
      <c r="B40" s="214">
        <f t="shared" ref="B40" si="30">B38+1</f>
        <v>11</v>
      </c>
      <c r="C40" s="216"/>
      <c r="D40" s="218"/>
      <c r="E40" s="56"/>
      <c r="F40" s="57">
        <v>0</v>
      </c>
      <c r="G40" s="57">
        <v>0</v>
      </c>
      <c r="H40" s="57">
        <v>0</v>
      </c>
      <c r="I40" s="57">
        <v>0</v>
      </c>
      <c r="J40" s="57">
        <v>0</v>
      </c>
      <c r="K40" s="57">
        <v>0</v>
      </c>
      <c r="L40" s="57">
        <v>0</v>
      </c>
      <c r="M40" s="58"/>
      <c r="N40" s="58"/>
      <c r="O40" s="58"/>
      <c r="P40" s="58"/>
      <c r="Q40" s="59"/>
      <c r="R40" s="60"/>
      <c r="S40" s="60"/>
      <c r="T40" s="60"/>
      <c r="U40" s="60"/>
      <c r="V40" s="60"/>
      <c r="W40" s="60"/>
      <c r="X40" s="60"/>
      <c r="Y40" s="60"/>
      <c r="Z40" s="60"/>
      <c r="AA40" s="60"/>
      <c r="AB40" s="60"/>
      <c r="AC40" s="60"/>
      <c r="AD40" s="60"/>
      <c r="AE40" s="60"/>
      <c r="AF40" s="60"/>
      <c r="AG40" s="60"/>
      <c r="AH40" s="60"/>
      <c r="AI40" s="60"/>
      <c r="AJ40" s="60"/>
      <c r="AK40" s="60"/>
      <c r="AL40" s="36"/>
      <c r="AM40" s="36"/>
    </row>
    <row r="41" spans="2:39" hidden="1">
      <c r="B41" s="215"/>
      <c r="C41" s="217"/>
      <c r="D41" s="219"/>
      <c r="E41" s="61" t="s">
        <v>303</v>
      </c>
      <c r="F41" s="62">
        <f t="shared" ref="F41:L41" si="31">IF(ISBLANK(F40),"",IF(ISBLANK(F42),"",ROUND(F42-F40,10)))</f>
        <v>0</v>
      </c>
      <c r="G41" s="62">
        <f t="shared" si="31"/>
        <v>0</v>
      </c>
      <c r="H41" s="62">
        <f t="shared" si="31"/>
        <v>0</v>
      </c>
      <c r="I41" s="62">
        <f t="shared" si="31"/>
        <v>0</v>
      </c>
      <c r="J41" s="62">
        <f t="shared" si="31"/>
        <v>0</v>
      </c>
      <c r="K41" s="62">
        <f t="shared" si="31"/>
        <v>0</v>
      </c>
      <c r="L41" s="62">
        <f t="shared" si="31"/>
        <v>0</v>
      </c>
      <c r="M41" s="63" t="s">
        <v>304</v>
      </c>
      <c r="N41" s="63" t="str" cm="1">
        <f t="array" ref="N41">IFERROR(IF(M41="NO",MODE(IF($F$7:$L$7="YES",IF(F41:L41&gt;0,F41:L41))),MODE(IF($F$7:$L$7="YES",F41:L41))),"")</f>
        <v/>
      </c>
      <c r="O41" s="63" t="s">
        <v>304</v>
      </c>
      <c r="P41" s="63" t="str" cm="1">
        <f t="array" ref="P41">IFERROR(IF(O41="NO",MEDIAN(IF($F$7:$L$7="YES",IF(F41:L41&gt;0,F41:L41))),MEDIAN(IF($F$7:$L$7="YES",F41:L41))),"")</f>
        <v/>
      </c>
      <c r="Q41" s="63" t="str">
        <f t="shared" ref="Q41" si="32">IF(N41="","Median","Mode")</f>
        <v>Median</v>
      </c>
      <c r="R41" s="60"/>
      <c r="S41" s="60"/>
      <c r="T41" s="60"/>
      <c r="U41" s="60"/>
      <c r="V41" s="60"/>
      <c r="W41" s="60"/>
      <c r="X41" s="60"/>
      <c r="Y41" s="60"/>
      <c r="Z41" s="60"/>
      <c r="AA41" s="60"/>
      <c r="AB41" s="60"/>
      <c r="AC41" s="60"/>
      <c r="AD41" s="60"/>
      <c r="AE41" s="60"/>
      <c r="AF41" s="60"/>
      <c r="AG41" s="60"/>
      <c r="AH41" s="60"/>
      <c r="AI41" s="60"/>
      <c r="AJ41" s="60"/>
      <c r="AK41" s="60"/>
      <c r="AL41" s="36"/>
      <c r="AM41" s="36"/>
    </row>
    <row r="42" spans="2:39" ht="15" hidden="1" customHeight="1" thickBot="1">
      <c r="B42" s="214">
        <f t="shared" ref="B42" si="33">B40+1</f>
        <v>12</v>
      </c>
      <c r="C42" s="216"/>
      <c r="D42" s="218"/>
      <c r="E42" s="56"/>
      <c r="F42" s="57">
        <v>0</v>
      </c>
      <c r="G42" s="57">
        <v>0</v>
      </c>
      <c r="H42" s="57">
        <v>0</v>
      </c>
      <c r="I42" s="57">
        <v>0</v>
      </c>
      <c r="J42" s="57">
        <v>0</v>
      </c>
      <c r="K42" s="57">
        <v>0</v>
      </c>
      <c r="L42" s="57">
        <v>0</v>
      </c>
      <c r="M42" s="58"/>
      <c r="N42" s="58"/>
      <c r="O42" s="58"/>
      <c r="P42" s="58"/>
      <c r="Q42" s="59"/>
      <c r="R42" s="60"/>
      <c r="S42" s="60"/>
      <c r="T42" s="60"/>
      <c r="U42" s="60"/>
      <c r="V42" s="60"/>
      <c r="W42" s="60"/>
      <c r="X42" s="60"/>
      <c r="Y42" s="60"/>
      <c r="Z42" s="60"/>
      <c r="AA42" s="60"/>
      <c r="AB42" s="60"/>
      <c r="AC42" s="60"/>
      <c r="AD42" s="60"/>
      <c r="AE42" s="60"/>
      <c r="AF42" s="60"/>
      <c r="AG42" s="60"/>
      <c r="AH42" s="60"/>
      <c r="AI42" s="60"/>
      <c r="AJ42" s="60"/>
      <c r="AK42" s="60"/>
      <c r="AL42" s="36"/>
      <c r="AM42" s="36"/>
    </row>
    <row r="43" spans="2:39" hidden="1">
      <c r="B43" s="215"/>
      <c r="C43" s="217"/>
      <c r="D43" s="219"/>
      <c r="E43" s="61" t="s">
        <v>303</v>
      </c>
      <c r="F43" s="62">
        <f t="shared" ref="F43:L43" si="34">IF(ISBLANK(F42),"",IF(ISBLANK(F44),"",ROUND(F44-F42,10)))</f>
        <v>0</v>
      </c>
      <c r="G43" s="62">
        <f t="shared" si="34"/>
        <v>0</v>
      </c>
      <c r="H43" s="62">
        <f t="shared" si="34"/>
        <v>0</v>
      </c>
      <c r="I43" s="62">
        <f t="shared" si="34"/>
        <v>0</v>
      </c>
      <c r="J43" s="62">
        <f t="shared" si="34"/>
        <v>0</v>
      </c>
      <c r="K43" s="62">
        <f t="shared" si="34"/>
        <v>0</v>
      </c>
      <c r="L43" s="62">
        <f t="shared" si="34"/>
        <v>0</v>
      </c>
      <c r="M43" s="63" t="s">
        <v>304</v>
      </c>
      <c r="N43" s="63" t="str" cm="1">
        <f t="array" ref="N43">IFERROR(IF(M43="NO",MODE(IF($F$7:$L$7="YES",IF(F43:L43&gt;0,F43:L43))),MODE(IF($F$7:$L$7="YES",F43:L43))),"")</f>
        <v/>
      </c>
      <c r="O43" s="63" t="s">
        <v>304</v>
      </c>
      <c r="P43" s="63" t="str" cm="1">
        <f t="array" ref="P43">IFERROR(IF(O43="NO",MEDIAN(IF($F$7:$L$7="YES",IF(F43:L43&gt;0,F43:L43))),MEDIAN(IF($F$7:$L$7="YES",F43:L43))),"")</f>
        <v/>
      </c>
      <c r="Q43" s="63" t="str">
        <f t="shared" ref="Q43" si="35">IF(N43="","Median","Mode")</f>
        <v>Median</v>
      </c>
      <c r="R43" s="60"/>
      <c r="S43" s="60"/>
      <c r="T43" s="60"/>
      <c r="U43" s="60"/>
      <c r="V43" s="60"/>
      <c r="W43" s="60"/>
      <c r="X43" s="60"/>
      <c r="Y43" s="60"/>
      <c r="Z43" s="60"/>
      <c r="AA43" s="60"/>
      <c r="AB43" s="60"/>
      <c r="AC43" s="60"/>
      <c r="AD43" s="60"/>
      <c r="AE43" s="60"/>
      <c r="AF43" s="60"/>
      <c r="AG43" s="60"/>
      <c r="AH43" s="60"/>
      <c r="AI43" s="60"/>
      <c r="AJ43" s="60"/>
      <c r="AK43" s="60"/>
      <c r="AL43" s="36"/>
      <c r="AM43" s="36"/>
    </row>
    <row r="44" spans="2:39" ht="15" hidden="1" customHeight="1" thickBot="1">
      <c r="B44" s="214">
        <f t="shared" ref="B44" si="36">B42+1</f>
        <v>13</v>
      </c>
      <c r="C44" s="216"/>
      <c r="D44" s="218"/>
      <c r="E44" s="56"/>
      <c r="F44" s="57">
        <v>0</v>
      </c>
      <c r="G44" s="57">
        <v>0</v>
      </c>
      <c r="H44" s="57">
        <v>0</v>
      </c>
      <c r="I44" s="57">
        <v>0</v>
      </c>
      <c r="J44" s="57">
        <v>0</v>
      </c>
      <c r="K44" s="57">
        <v>0</v>
      </c>
      <c r="L44" s="57">
        <v>0</v>
      </c>
      <c r="M44" s="58"/>
      <c r="N44" s="58"/>
      <c r="O44" s="58"/>
      <c r="P44" s="58"/>
      <c r="Q44" s="59"/>
      <c r="R44" s="60"/>
      <c r="S44" s="60"/>
      <c r="T44" s="60"/>
      <c r="U44" s="60"/>
      <c r="V44" s="60"/>
      <c r="W44" s="60"/>
      <c r="X44" s="60"/>
      <c r="Y44" s="60"/>
      <c r="Z44" s="60"/>
      <c r="AA44" s="60"/>
      <c r="AB44" s="60"/>
      <c r="AC44" s="60"/>
      <c r="AD44" s="60"/>
      <c r="AE44" s="60"/>
      <c r="AF44" s="60"/>
      <c r="AG44" s="60"/>
      <c r="AH44" s="60"/>
      <c r="AI44" s="60"/>
      <c r="AJ44" s="60"/>
      <c r="AK44" s="60"/>
      <c r="AL44" s="36"/>
      <c r="AM44" s="36"/>
    </row>
    <row r="45" spans="2:39" hidden="1">
      <c r="B45" s="215"/>
      <c r="C45" s="217"/>
      <c r="D45" s="219"/>
      <c r="E45" s="61" t="s">
        <v>303</v>
      </c>
      <c r="F45" s="62">
        <f t="shared" ref="F45:L45" si="37">IF(ISBLANK(F44),"",IF(ISBLANK(F46),"",ROUND(F46-F44,10)))</f>
        <v>0</v>
      </c>
      <c r="G45" s="62">
        <f t="shared" si="37"/>
        <v>0</v>
      </c>
      <c r="H45" s="62">
        <f t="shared" si="37"/>
        <v>0</v>
      </c>
      <c r="I45" s="62">
        <f t="shared" si="37"/>
        <v>0</v>
      </c>
      <c r="J45" s="62">
        <f t="shared" si="37"/>
        <v>0</v>
      </c>
      <c r="K45" s="62">
        <f t="shared" si="37"/>
        <v>0</v>
      </c>
      <c r="L45" s="62">
        <f t="shared" si="37"/>
        <v>0</v>
      </c>
      <c r="M45" s="63" t="s">
        <v>304</v>
      </c>
      <c r="N45" s="63" t="str" cm="1">
        <f t="array" ref="N45">IFERROR(IF(M45="NO",MODE(IF($F$7:$L$7="YES",IF(F45:L45&gt;0,F45:L45))),MODE(IF($F$7:$L$7="YES",F45:L45))),"")</f>
        <v/>
      </c>
      <c r="O45" s="63" t="s">
        <v>304</v>
      </c>
      <c r="P45" s="63" t="str" cm="1">
        <f t="array" ref="P45">IFERROR(IF(O45="NO",MEDIAN(IF($F$7:$L$7="YES",IF(F45:L45&gt;0,F45:L45))),MEDIAN(IF($F$7:$L$7="YES",F45:L45))),"")</f>
        <v/>
      </c>
      <c r="Q45" s="63" t="str">
        <f t="shared" ref="Q45" si="38">IF(N45="","Median","Mode")</f>
        <v>Median</v>
      </c>
      <c r="R45" s="60"/>
      <c r="S45" s="60"/>
      <c r="T45" s="60"/>
      <c r="U45" s="60"/>
      <c r="V45" s="60"/>
      <c r="W45" s="60"/>
      <c r="X45" s="60"/>
      <c r="Y45" s="60"/>
      <c r="Z45" s="60"/>
      <c r="AA45" s="60"/>
      <c r="AB45" s="60"/>
      <c r="AC45" s="60"/>
      <c r="AD45" s="60"/>
      <c r="AE45" s="60"/>
      <c r="AF45" s="60"/>
      <c r="AG45" s="60"/>
      <c r="AH45" s="60"/>
      <c r="AI45" s="60"/>
      <c r="AJ45" s="60"/>
      <c r="AK45" s="60"/>
      <c r="AL45" s="36"/>
      <c r="AM45" s="36"/>
    </row>
    <row r="46" spans="2:39" ht="15" hidden="1" customHeight="1" thickBot="1">
      <c r="B46" s="214">
        <f t="shared" ref="B46" si="39">B44+1</f>
        <v>14</v>
      </c>
      <c r="C46" s="216"/>
      <c r="D46" s="218"/>
      <c r="E46" s="56"/>
      <c r="F46" s="57">
        <v>0</v>
      </c>
      <c r="G46" s="57">
        <v>0</v>
      </c>
      <c r="H46" s="57">
        <v>0</v>
      </c>
      <c r="I46" s="57">
        <v>0</v>
      </c>
      <c r="J46" s="57">
        <v>0</v>
      </c>
      <c r="K46" s="57">
        <v>0</v>
      </c>
      <c r="L46" s="57">
        <v>0</v>
      </c>
      <c r="M46" s="58"/>
      <c r="N46" s="58"/>
      <c r="O46" s="58"/>
      <c r="P46" s="58"/>
      <c r="Q46" s="59"/>
      <c r="R46" s="60"/>
      <c r="S46" s="60"/>
      <c r="T46" s="60"/>
      <c r="U46" s="60"/>
      <c r="V46" s="60"/>
      <c r="W46" s="60"/>
      <c r="X46" s="60"/>
      <c r="Y46" s="60"/>
      <c r="Z46" s="60"/>
      <c r="AA46" s="60"/>
      <c r="AB46" s="60"/>
      <c r="AC46" s="60"/>
      <c r="AD46" s="60"/>
      <c r="AE46" s="60"/>
      <c r="AF46" s="60"/>
      <c r="AG46" s="60"/>
      <c r="AH46" s="60"/>
      <c r="AI46" s="60"/>
      <c r="AJ46" s="60"/>
      <c r="AK46" s="60"/>
      <c r="AL46" s="36"/>
      <c r="AM46" s="36"/>
    </row>
    <row r="47" spans="2:39" hidden="1">
      <c r="B47" s="215"/>
      <c r="C47" s="217"/>
      <c r="D47" s="219"/>
      <c r="E47" s="61" t="s">
        <v>303</v>
      </c>
      <c r="F47" s="62">
        <f t="shared" ref="F47:L47" si="40">IF(ISBLANK(F46),"",IF(ISBLANK(F48),"",ROUND(F48-F46,10)))</f>
        <v>0</v>
      </c>
      <c r="G47" s="62">
        <f t="shared" si="40"/>
        <v>0</v>
      </c>
      <c r="H47" s="62">
        <f t="shared" si="40"/>
        <v>0</v>
      </c>
      <c r="I47" s="62">
        <f t="shared" si="40"/>
        <v>0</v>
      </c>
      <c r="J47" s="62">
        <f t="shared" si="40"/>
        <v>0</v>
      </c>
      <c r="K47" s="62">
        <f t="shared" si="40"/>
        <v>0</v>
      </c>
      <c r="L47" s="62">
        <f t="shared" si="40"/>
        <v>0</v>
      </c>
      <c r="M47" s="63" t="s">
        <v>304</v>
      </c>
      <c r="N47" s="63" t="str" cm="1">
        <f t="array" ref="N47">IFERROR(IF(M47="NO",MODE(IF($F$7:$L$7="YES",IF(F47:L47&gt;0,F47:L47))),MODE(IF($F$7:$L$7="YES",F47:L47))),"")</f>
        <v/>
      </c>
      <c r="O47" s="63" t="s">
        <v>304</v>
      </c>
      <c r="P47" s="63" t="str" cm="1">
        <f t="array" ref="P47">IFERROR(IF(O47="NO",MEDIAN(IF($F$7:$L$7="YES",IF(F47:L47&gt;0,F47:L47))),MEDIAN(IF($F$7:$L$7="YES",F47:L47))),"")</f>
        <v/>
      </c>
      <c r="Q47" s="63" t="str">
        <f t="shared" ref="Q47" si="41">IF(N47="","Median","Mode")</f>
        <v>Median</v>
      </c>
      <c r="R47" s="60"/>
      <c r="S47" s="60"/>
      <c r="T47" s="60"/>
      <c r="U47" s="60"/>
      <c r="V47" s="60"/>
      <c r="W47" s="60"/>
      <c r="X47" s="60"/>
      <c r="Y47" s="60"/>
      <c r="Z47" s="60"/>
      <c r="AA47" s="60"/>
      <c r="AB47" s="60"/>
      <c r="AC47" s="60"/>
      <c r="AD47" s="60"/>
      <c r="AE47" s="60"/>
      <c r="AF47" s="60"/>
      <c r="AG47" s="60"/>
      <c r="AH47" s="60"/>
      <c r="AI47" s="60"/>
      <c r="AJ47" s="60"/>
      <c r="AK47" s="60"/>
      <c r="AL47" s="36"/>
      <c r="AM47" s="36"/>
    </row>
    <row r="48" spans="2:39" ht="15" hidden="1" customHeight="1" thickBot="1">
      <c r="B48" s="214">
        <f t="shared" ref="B48" si="42">B46+1</f>
        <v>15</v>
      </c>
      <c r="C48" s="216"/>
      <c r="D48" s="218"/>
      <c r="E48" s="56"/>
      <c r="F48" s="57">
        <v>0</v>
      </c>
      <c r="G48" s="57">
        <v>0</v>
      </c>
      <c r="H48" s="57">
        <v>0</v>
      </c>
      <c r="I48" s="57">
        <v>0</v>
      </c>
      <c r="J48" s="57">
        <v>0</v>
      </c>
      <c r="K48" s="57">
        <v>0</v>
      </c>
      <c r="L48" s="57">
        <v>0</v>
      </c>
      <c r="M48" s="58"/>
      <c r="N48" s="58"/>
      <c r="O48" s="58"/>
      <c r="P48" s="58"/>
      <c r="Q48" s="59"/>
      <c r="R48" s="60"/>
      <c r="S48" s="60"/>
      <c r="T48" s="60"/>
      <c r="U48" s="60"/>
      <c r="V48" s="60"/>
      <c r="W48" s="60"/>
      <c r="X48" s="60"/>
      <c r="Y48" s="60"/>
      <c r="Z48" s="60"/>
      <c r="AA48" s="60"/>
      <c r="AB48" s="60"/>
      <c r="AC48" s="60"/>
      <c r="AD48" s="60"/>
      <c r="AE48" s="60"/>
      <c r="AF48" s="60"/>
      <c r="AG48" s="60"/>
      <c r="AH48" s="60"/>
      <c r="AI48" s="60"/>
      <c r="AJ48" s="60"/>
      <c r="AK48" s="60"/>
      <c r="AL48" s="36"/>
      <c r="AM48" s="36"/>
    </row>
    <row r="49" spans="2:39" hidden="1">
      <c r="B49" s="215"/>
      <c r="C49" s="217"/>
      <c r="D49" s="219"/>
      <c r="E49" s="61" t="s">
        <v>303</v>
      </c>
      <c r="F49" s="62">
        <f t="shared" ref="F49:L49" si="43">IF(ISBLANK(F48),"",IF(ISBLANK(F50),"",ROUND(F50-F48,10)))</f>
        <v>0</v>
      </c>
      <c r="G49" s="62">
        <f t="shared" si="43"/>
        <v>0</v>
      </c>
      <c r="H49" s="62">
        <f t="shared" si="43"/>
        <v>0</v>
      </c>
      <c r="I49" s="62">
        <f t="shared" si="43"/>
        <v>0</v>
      </c>
      <c r="J49" s="62">
        <f t="shared" si="43"/>
        <v>0</v>
      </c>
      <c r="K49" s="62">
        <f t="shared" si="43"/>
        <v>0</v>
      </c>
      <c r="L49" s="62">
        <f t="shared" si="43"/>
        <v>0</v>
      </c>
      <c r="M49" s="63" t="s">
        <v>304</v>
      </c>
      <c r="N49" s="63" t="str" cm="1">
        <f t="array" ref="N49">IFERROR(IF(M49="NO",MODE(IF($F$7:$L$7="YES",IF(F49:L49&gt;0,F49:L49))),MODE(IF($F$7:$L$7="YES",F49:L49))),"")</f>
        <v/>
      </c>
      <c r="O49" s="63" t="s">
        <v>304</v>
      </c>
      <c r="P49" s="63" t="str" cm="1">
        <f t="array" ref="P49">IFERROR(IF(O49="NO",MEDIAN(IF($F$7:$L$7="YES",IF(F49:L49&gt;0,F49:L49))),MEDIAN(IF($F$7:$L$7="YES",F49:L49))),"")</f>
        <v/>
      </c>
      <c r="Q49" s="63" t="str">
        <f t="shared" ref="Q49" si="44">IF(N49="","Median","Mode")</f>
        <v>Median</v>
      </c>
      <c r="R49" s="60"/>
      <c r="S49" s="60"/>
      <c r="T49" s="60"/>
      <c r="U49" s="60"/>
      <c r="V49" s="60"/>
      <c r="W49" s="60"/>
      <c r="X49" s="60"/>
      <c r="Y49" s="60"/>
      <c r="Z49" s="60"/>
      <c r="AA49" s="60"/>
      <c r="AB49" s="60"/>
      <c r="AC49" s="60"/>
      <c r="AD49" s="60"/>
      <c r="AE49" s="60"/>
      <c r="AF49" s="60"/>
      <c r="AG49" s="60"/>
      <c r="AH49" s="60"/>
      <c r="AI49" s="60"/>
      <c r="AJ49" s="60"/>
      <c r="AK49" s="60"/>
      <c r="AL49" s="36"/>
      <c r="AM49" s="36"/>
    </row>
    <row r="50" spans="2:39" ht="15" hidden="1" customHeight="1" thickBot="1">
      <c r="B50" s="214">
        <f t="shared" ref="B50" si="45">B48+1</f>
        <v>16</v>
      </c>
      <c r="C50" s="216"/>
      <c r="D50" s="218"/>
      <c r="E50" s="56"/>
      <c r="F50" s="57">
        <v>0</v>
      </c>
      <c r="G50" s="57">
        <v>0</v>
      </c>
      <c r="H50" s="57">
        <v>0</v>
      </c>
      <c r="I50" s="57">
        <v>0</v>
      </c>
      <c r="J50" s="57">
        <v>0</v>
      </c>
      <c r="K50" s="57">
        <v>0</v>
      </c>
      <c r="L50" s="57">
        <v>0</v>
      </c>
      <c r="M50" s="58"/>
      <c r="N50" s="58"/>
      <c r="O50" s="58"/>
      <c r="P50" s="58"/>
      <c r="Q50" s="59"/>
      <c r="R50" s="60"/>
      <c r="S50" s="60"/>
      <c r="T50" s="60"/>
      <c r="U50" s="60"/>
      <c r="V50" s="60"/>
      <c r="W50" s="60"/>
      <c r="X50" s="60"/>
      <c r="Y50" s="60"/>
      <c r="Z50" s="60"/>
      <c r="AA50" s="60"/>
      <c r="AB50" s="60"/>
      <c r="AC50" s="60"/>
      <c r="AD50" s="60"/>
      <c r="AE50" s="60"/>
      <c r="AF50" s="60"/>
      <c r="AG50" s="60"/>
      <c r="AH50" s="60"/>
      <c r="AI50" s="60"/>
      <c r="AJ50" s="60"/>
      <c r="AK50" s="60"/>
      <c r="AL50" s="36"/>
      <c r="AM50" s="36"/>
    </row>
    <row r="51" spans="2:39" hidden="1">
      <c r="B51" s="215"/>
      <c r="C51" s="217"/>
      <c r="D51" s="219"/>
      <c r="E51" s="61" t="s">
        <v>303</v>
      </c>
      <c r="F51" s="62">
        <f t="shared" ref="F51:L51" si="46">IF(ISBLANK(F50),"",IF(ISBLANK(F52),"",ROUND(F52-F50,10)))</f>
        <v>0</v>
      </c>
      <c r="G51" s="62">
        <f t="shared" si="46"/>
        <v>0</v>
      </c>
      <c r="H51" s="62">
        <f t="shared" si="46"/>
        <v>0</v>
      </c>
      <c r="I51" s="62">
        <f t="shared" si="46"/>
        <v>0</v>
      </c>
      <c r="J51" s="62">
        <f t="shared" si="46"/>
        <v>0</v>
      </c>
      <c r="K51" s="62">
        <f t="shared" si="46"/>
        <v>0</v>
      </c>
      <c r="L51" s="62">
        <f t="shared" si="46"/>
        <v>0</v>
      </c>
      <c r="M51" s="63" t="s">
        <v>304</v>
      </c>
      <c r="N51" s="63" t="str" cm="1">
        <f t="array" ref="N51">IFERROR(IF(M51="NO",MODE(IF($F$7:$L$7="YES",IF(F51:L51&gt;0,F51:L51))),MODE(IF($F$7:$L$7="YES",F51:L51))),"")</f>
        <v/>
      </c>
      <c r="O51" s="63" t="s">
        <v>304</v>
      </c>
      <c r="P51" s="63" t="str" cm="1">
        <f t="array" ref="P51">IFERROR(IF(O51="NO",MEDIAN(IF($F$7:$L$7="YES",IF(F51:L51&gt;0,F51:L51))),MEDIAN(IF($F$7:$L$7="YES",F51:L51))),"")</f>
        <v/>
      </c>
      <c r="Q51" s="63" t="str">
        <f t="shared" ref="Q51" si="47">IF(N51="","Median","Mode")</f>
        <v>Median</v>
      </c>
      <c r="R51" s="60"/>
      <c r="S51" s="60"/>
      <c r="T51" s="60"/>
      <c r="U51" s="60"/>
      <c r="V51" s="60"/>
      <c r="W51" s="60"/>
      <c r="X51" s="60"/>
      <c r="Y51" s="60"/>
      <c r="Z51" s="60"/>
      <c r="AA51" s="60"/>
      <c r="AB51" s="60"/>
      <c r="AC51" s="60"/>
      <c r="AD51" s="60"/>
      <c r="AE51" s="60"/>
      <c r="AF51" s="60"/>
      <c r="AG51" s="60"/>
      <c r="AH51" s="60"/>
      <c r="AI51" s="60"/>
      <c r="AJ51" s="60"/>
      <c r="AK51" s="60"/>
      <c r="AL51" s="36"/>
      <c r="AM51" s="36"/>
    </row>
    <row r="52" spans="2:39" ht="15" hidden="1" customHeight="1" thickBot="1">
      <c r="B52" s="214">
        <f t="shared" ref="B52" si="48">B50+1</f>
        <v>17</v>
      </c>
      <c r="C52" s="216"/>
      <c r="D52" s="218"/>
      <c r="E52" s="56"/>
      <c r="F52" s="57">
        <v>0</v>
      </c>
      <c r="G52" s="57">
        <v>0</v>
      </c>
      <c r="H52" s="57">
        <v>0</v>
      </c>
      <c r="I52" s="57">
        <v>0</v>
      </c>
      <c r="J52" s="57">
        <v>0</v>
      </c>
      <c r="K52" s="57">
        <v>0</v>
      </c>
      <c r="L52" s="57">
        <v>0</v>
      </c>
      <c r="M52" s="58"/>
      <c r="N52" s="58"/>
      <c r="O52" s="58"/>
      <c r="P52" s="58"/>
      <c r="Q52" s="59"/>
      <c r="R52" s="60"/>
      <c r="S52" s="60"/>
      <c r="T52" s="60"/>
      <c r="U52" s="60"/>
      <c r="V52" s="60"/>
      <c r="W52" s="60"/>
      <c r="X52" s="60"/>
      <c r="Y52" s="60"/>
      <c r="Z52" s="60"/>
      <c r="AA52" s="60"/>
      <c r="AB52" s="60"/>
      <c r="AC52" s="60"/>
      <c r="AD52" s="60"/>
      <c r="AE52" s="60"/>
      <c r="AF52" s="60"/>
      <c r="AG52" s="60"/>
      <c r="AH52" s="60"/>
      <c r="AI52" s="60"/>
      <c r="AJ52" s="60"/>
      <c r="AK52" s="60"/>
      <c r="AL52" s="36"/>
      <c r="AM52" s="36"/>
    </row>
    <row r="53" spans="2:39" hidden="1">
      <c r="B53" s="215"/>
      <c r="C53" s="217"/>
      <c r="D53" s="219"/>
      <c r="E53" s="61" t="s">
        <v>303</v>
      </c>
      <c r="F53" s="62">
        <f t="shared" ref="F53:L53" si="49">IF(ISBLANK(F52),"",IF(ISBLANK(F54),"",ROUND(F54-F52,10)))</f>
        <v>0</v>
      </c>
      <c r="G53" s="62">
        <f t="shared" si="49"/>
        <v>0</v>
      </c>
      <c r="H53" s="62">
        <f t="shared" si="49"/>
        <v>0</v>
      </c>
      <c r="I53" s="62">
        <f t="shared" si="49"/>
        <v>0</v>
      </c>
      <c r="J53" s="62">
        <f t="shared" si="49"/>
        <v>0</v>
      </c>
      <c r="K53" s="62">
        <f t="shared" si="49"/>
        <v>0</v>
      </c>
      <c r="L53" s="62">
        <f t="shared" si="49"/>
        <v>0</v>
      </c>
      <c r="M53" s="63" t="s">
        <v>304</v>
      </c>
      <c r="N53" s="63" t="str" cm="1">
        <f t="array" ref="N53">IFERROR(IF(M53="NO",MODE(IF($F$7:$L$7="YES",IF(F53:L53&gt;0,F53:L53))),MODE(IF($F$7:$L$7="YES",F53:L53))),"")</f>
        <v/>
      </c>
      <c r="O53" s="63" t="s">
        <v>304</v>
      </c>
      <c r="P53" s="63" t="str" cm="1">
        <f t="array" ref="P53">IFERROR(IF(O53="NO",MEDIAN(IF($F$7:$L$7="YES",IF(F53:L53&gt;0,F53:L53))),MEDIAN(IF($F$7:$L$7="YES",F53:L53))),"")</f>
        <v/>
      </c>
      <c r="Q53" s="63" t="str">
        <f t="shared" ref="Q53" si="50">IF(N53="","Median","Mode")</f>
        <v>Median</v>
      </c>
      <c r="R53" s="60"/>
      <c r="S53" s="60"/>
      <c r="T53" s="60"/>
      <c r="U53" s="60"/>
      <c r="V53" s="60"/>
      <c r="W53" s="60"/>
      <c r="X53" s="60"/>
      <c r="Y53" s="60"/>
      <c r="Z53" s="60"/>
      <c r="AA53" s="60"/>
      <c r="AB53" s="60"/>
      <c r="AC53" s="60"/>
      <c r="AD53" s="60"/>
      <c r="AE53" s="60"/>
      <c r="AF53" s="60"/>
      <c r="AG53" s="60"/>
      <c r="AH53" s="60"/>
      <c r="AI53" s="60"/>
      <c r="AJ53" s="60"/>
      <c r="AK53" s="60"/>
      <c r="AL53" s="36"/>
      <c r="AM53" s="36"/>
    </row>
    <row r="54" spans="2:39" ht="15" hidden="1" customHeight="1" thickBot="1">
      <c r="B54" s="214">
        <f t="shared" ref="B54" si="51">B52+1</f>
        <v>18</v>
      </c>
      <c r="C54" s="216"/>
      <c r="D54" s="218"/>
      <c r="E54" s="56"/>
      <c r="F54" s="57">
        <v>0</v>
      </c>
      <c r="G54" s="57">
        <v>0</v>
      </c>
      <c r="H54" s="57">
        <v>0</v>
      </c>
      <c r="I54" s="57">
        <v>0</v>
      </c>
      <c r="J54" s="57">
        <v>0</v>
      </c>
      <c r="K54" s="57">
        <v>0</v>
      </c>
      <c r="L54" s="57">
        <v>0</v>
      </c>
      <c r="M54" s="58"/>
      <c r="N54" s="58"/>
      <c r="O54" s="58"/>
      <c r="P54" s="58"/>
      <c r="Q54" s="59"/>
      <c r="R54" s="60"/>
      <c r="S54" s="60"/>
      <c r="T54" s="60"/>
      <c r="U54" s="60"/>
      <c r="V54" s="60"/>
      <c r="W54" s="60"/>
      <c r="X54" s="60"/>
      <c r="Y54" s="60"/>
      <c r="Z54" s="60"/>
      <c r="AA54" s="60"/>
      <c r="AB54" s="60"/>
      <c r="AC54" s="60"/>
      <c r="AD54" s="60"/>
      <c r="AE54" s="60"/>
      <c r="AF54" s="60"/>
      <c r="AG54" s="60"/>
      <c r="AH54" s="60"/>
      <c r="AI54" s="60"/>
      <c r="AJ54" s="60"/>
      <c r="AK54" s="60"/>
      <c r="AL54" s="36"/>
      <c r="AM54" s="36"/>
    </row>
    <row r="55" spans="2:39" hidden="1">
      <c r="B55" s="215"/>
      <c r="C55" s="217"/>
      <c r="D55" s="219"/>
      <c r="E55" s="61" t="s">
        <v>303</v>
      </c>
      <c r="F55" s="62">
        <f t="shared" ref="F55:L55" si="52">IF(ISBLANK(F54),"",IF(ISBLANK(F56),"",ROUND(F56-F54,10)))</f>
        <v>0</v>
      </c>
      <c r="G55" s="62">
        <f t="shared" si="52"/>
        <v>0</v>
      </c>
      <c r="H55" s="62">
        <f t="shared" si="52"/>
        <v>0</v>
      </c>
      <c r="I55" s="62">
        <f t="shared" si="52"/>
        <v>0</v>
      </c>
      <c r="J55" s="62">
        <f t="shared" si="52"/>
        <v>0</v>
      </c>
      <c r="K55" s="62">
        <f t="shared" si="52"/>
        <v>0</v>
      </c>
      <c r="L55" s="62">
        <f t="shared" si="52"/>
        <v>0</v>
      </c>
      <c r="M55" s="63" t="s">
        <v>304</v>
      </c>
      <c r="N55" s="63" t="str" cm="1">
        <f t="array" ref="N55">IFERROR(IF(M55="NO",MODE(IF($F$7:$L$7="YES",IF(F55:L55&gt;0,F55:L55))),MODE(IF($F$7:$L$7="YES",F55:L55))),"")</f>
        <v/>
      </c>
      <c r="O55" s="63" t="s">
        <v>304</v>
      </c>
      <c r="P55" s="63" t="str" cm="1">
        <f t="array" ref="P55">IFERROR(IF(O55="NO",MEDIAN(IF($F$7:$L$7="YES",IF(F55:L55&gt;0,F55:L55))),MEDIAN(IF($F$7:$L$7="YES",F55:L55))),"")</f>
        <v/>
      </c>
      <c r="Q55" s="63" t="str">
        <f t="shared" ref="Q55" si="53">IF(N55="","Median","Mode")</f>
        <v>Median</v>
      </c>
      <c r="R55" s="60"/>
      <c r="S55" s="60"/>
      <c r="T55" s="60"/>
      <c r="U55" s="60"/>
      <c r="V55" s="60"/>
      <c r="W55" s="60"/>
      <c r="X55" s="60"/>
      <c r="Y55" s="60"/>
      <c r="Z55" s="60"/>
      <c r="AA55" s="60"/>
      <c r="AB55" s="60"/>
      <c r="AC55" s="60"/>
      <c r="AD55" s="60"/>
      <c r="AE55" s="60"/>
      <c r="AF55" s="60"/>
      <c r="AG55" s="60"/>
      <c r="AH55" s="60"/>
      <c r="AI55" s="60"/>
      <c r="AJ55" s="60"/>
      <c r="AK55" s="60"/>
      <c r="AL55" s="36"/>
      <c r="AM55" s="36"/>
    </row>
    <row r="56" spans="2:39" ht="15" hidden="1" customHeight="1" thickBot="1">
      <c r="B56" s="214">
        <f t="shared" ref="B56" si="54">B54+1</f>
        <v>19</v>
      </c>
      <c r="C56" s="216"/>
      <c r="D56" s="218"/>
      <c r="E56" s="56"/>
      <c r="F56" s="57">
        <v>0</v>
      </c>
      <c r="G56" s="57">
        <v>0</v>
      </c>
      <c r="H56" s="57">
        <v>0</v>
      </c>
      <c r="I56" s="57">
        <v>0</v>
      </c>
      <c r="J56" s="57">
        <v>0</v>
      </c>
      <c r="K56" s="57">
        <v>0</v>
      </c>
      <c r="L56" s="57">
        <v>0</v>
      </c>
      <c r="M56" s="58"/>
      <c r="N56" s="58"/>
      <c r="O56" s="58"/>
      <c r="P56" s="58"/>
      <c r="Q56" s="59"/>
      <c r="R56" s="60"/>
      <c r="S56" s="60"/>
      <c r="T56" s="60"/>
      <c r="U56" s="60"/>
      <c r="V56" s="60"/>
      <c r="W56" s="60"/>
      <c r="X56" s="60"/>
      <c r="Y56" s="60"/>
      <c r="Z56" s="60"/>
      <c r="AA56" s="60"/>
      <c r="AB56" s="60"/>
      <c r="AC56" s="60"/>
      <c r="AD56" s="60"/>
      <c r="AE56" s="60"/>
      <c r="AF56" s="60"/>
      <c r="AG56" s="60"/>
      <c r="AH56" s="60"/>
      <c r="AI56" s="60"/>
      <c r="AJ56" s="60"/>
      <c r="AK56" s="60"/>
      <c r="AL56" s="36"/>
      <c r="AM56" s="36"/>
    </row>
    <row r="57" spans="2:39" hidden="1">
      <c r="B57" s="215"/>
      <c r="C57" s="217"/>
      <c r="D57" s="219"/>
      <c r="E57" s="61" t="s">
        <v>303</v>
      </c>
      <c r="F57" s="62">
        <f t="shared" ref="F57:L57" si="55">IF(ISBLANK(F56),"",IF(ISBLANK(F58),"",ROUND(F58-F56,10)))</f>
        <v>0</v>
      </c>
      <c r="G57" s="62">
        <f t="shared" si="55"/>
        <v>0</v>
      </c>
      <c r="H57" s="62">
        <f t="shared" si="55"/>
        <v>0</v>
      </c>
      <c r="I57" s="62">
        <f t="shared" si="55"/>
        <v>0</v>
      </c>
      <c r="J57" s="62">
        <f t="shared" si="55"/>
        <v>0</v>
      </c>
      <c r="K57" s="62">
        <f t="shared" si="55"/>
        <v>0</v>
      </c>
      <c r="L57" s="62">
        <f t="shared" si="55"/>
        <v>0</v>
      </c>
      <c r="M57" s="63" t="s">
        <v>304</v>
      </c>
      <c r="N57" s="63" t="str" cm="1">
        <f t="array" ref="N57">IFERROR(IF(M57="NO",MODE(IF($F$7:$L$7="YES",IF(F57:L57&gt;0,F57:L57))),MODE(IF($F$7:$L$7="YES",F57:L57))),"")</f>
        <v/>
      </c>
      <c r="O57" s="63" t="s">
        <v>304</v>
      </c>
      <c r="P57" s="63" t="str" cm="1">
        <f t="array" ref="P57">IFERROR(IF(O57="NO",MEDIAN(IF($F$7:$L$7="YES",IF(F57:L57&gt;0,F57:L57))),MEDIAN(IF($F$7:$L$7="YES",F57:L57))),"")</f>
        <v/>
      </c>
      <c r="Q57" s="63" t="str">
        <f t="shared" ref="Q57" si="56">IF(N57="","Median","Mode")</f>
        <v>Median</v>
      </c>
      <c r="R57" s="60"/>
      <c r="S57" s="60"/>
      <c r="T57" s="60"/>
      <c r="U57" s="60"/>
      <c r="V57" s="60"/>
      <c r="W57" s="60"/>
      <c r="X57" s="60"/>
      <c r="Y57" s="60"/>
      <c r="Z57" s="60"/>
      <c r="AA57" s="60"/>
      <c r="AB57" s="60"/>
      <c r="AC57" s="60"/>
      <c r="AD57" s="60"/>
      <c r="AE57" s="60"/>
      <c r="AF57" s="60"/>
      <c r="AG57" s="60"/>
      <c r="AH57" s="60"/>
      <c r="AI57" s="60"/>
      <c r="AJ57" s="60"/>
      <c r="AK57" s="60"/>
      <c r="AL57" s="36"/>
      <c r="AM57" s="36"/>
    </row>
    <row r="58" spans="2:39" ht="15" hidden="1" customHeight="1" thickBot="1">
      <c r="B58" s="214">
        <f t="shared" ref="B58" si="57">B56+1</f>
        <v>20</v>
      </c>
      <c r="C58" s="216"/>
      <c r="D58" s="218"/>
      <c r="E58" s="56"/>
      <c r="F58" s="57">
        <v>0</v>
      </c>
      <c r="G58" s="57">
        <v>0</v>
      </c>
      <c r="H58" s="57">
        <v>0</v>
      </c>
      <c r="I58" s="57">
        <v>0</v>
      </c>
      <c r="J58" s="57">
        <v>0</v>
      </c>
      <c r="K58" s="57">
        <v>0</v>
      </c>
      <c r="L58" s="57">
        <v>0</v>
      </c>
      <c r="M58" s="58"/>
      <c r="N58" s="58"/>
      <c r="O58" s="58"/>
      <c r="P58" s="58"/>
      <c r="Q58" s="59"/>
      <c r="R58" s="60"/>
      <c r="S58" s="60"/>
      <c r="T58" s="60"/>
      <c r="U58" s="60"/>
      <c r="V58" s="60"/>
      <c r="W58" s="60"/>
      <c r="X58" s="60"/>
      <c r="Y58" s="60"/>
      <c r="Z58" s="60"/>
      <c r="AA58" s="60"/>
      <c r="AB58" s="60"/>
      <c r="AC58" s="60"/>
      <c r="AD58" s="60"/>
      <c r="AE58" s="60"/>
      <c r="AF58" s="60"/>
      <c r="AG58" s="60"/>
      <c r="AH58" s="60"/>
      <c r="AI58" s="60"/>
      <c r="AJ58" s="60"/>
      <c r="AK58" s="60"/>
      <c r="AL58" s="36"/>
      <c r="AM58" s="36"/>
    </row>
    <row r="59" spans="2:39" hidden="1">
      <c r="B59" s="215"/>
      <c r="C59" s="217"/>
      <c r="D59" s="219"/>
      <c r="E59" s="61" t="s">
        <v>303</v>
      </c>
      <c r="F59" s="62">
        <f t="shared" ref="F59:L59" si="58">IF(ISBLANK(F58),"",IF(ISBLANK(F60),"",ROUND(F60-F58,10)))</f>
        <v>0</v>
      </c>
      <c r="G59" s="62">
        <f t="shared" si="58"/>
        <v>0</v>
      </c>
      <c r="H59" s="62">
        <f t="shared" si="58"/>
        <v>0</v>
      </c>
      <c r="I59" s="62">
        <f t="shared" si="58"/>
        <v>0</v>
      </c>
      <c r="J59" s="62">
        <f t="shared" si="58"/>
        <v>0</v>
      </c>
      <c r="K59" s="62">
        <f t="shared" si="58"/>
        <v>0</v>
      </c>
      <c r="L59" s="62">
        <f t="shared" si="58"/>
        <v>0</v>
      </c>
      <c r="M59" s="63" t="s">
        <v>304</v>
      </c>
      <c r="N59" s="63" t="str" cm="1">
        <f t="array" ref="N59">IFERROR(IF(M59="NO",MODE(IF($F$7:$L$7="YES",IF(F59:L59&gt;0,F59:L59))),MODE(IF($F$7:$L$7="YES",F59:L59))),"")</f>
        <v/>
      </c>
      <c r="O59" s="63" t="s">
        <v>304</v>
      </c>
      <c r="P59" s="63" t="str" cm="1">
        <f t="array" ref="P59">IFERROR(IF(O59="NO",MEDIAN(IF($F$7:$L$7="YES",IF(F59:L59&gt;0,F59:L59))),MEDIAN(IF($F$7:$L$7="YES",F59:L59))),"")</f>
        <v/>
      </c>
      <c r="Q59" s="63" t="str">
        <f t="shared" ref="Q59" si="59">IF(N59="","Median","Mode")</f>
        <v>Median</v>
      </c>
      <c r="R59" s="60"/>
      <c r="S59" s="60"/>
      <c r="T59" s="60"/>
      <c r="U59" s="60"/>
      <c r="V59" s="60"/>
      <c r="W59" s="60"/>
      <c r="X59" s="60"/>
      <c r="Y59" s="60"/>
      <c r="Z59" s="60"/>
      <c r="AA59" s="60"/>
      <c r="AB59" s="60"/>
      <c r="AC59" s="60"/>
      <c r="AD59" s="60"/>
      <c r="AE59" s="60"/>
      <c r="AF59" s="60"/>
      <c r="AG59" s="60"/>
      <c r="AH59" s="60"/>
      <c r="AI59" s="60"/>
      <c r="AJ59" s="60"/>
      <c r="AK59" s="60"/>
      <c r="AL59" s="36"/>
      <c r="AM59" s="36"/>
    </row>
    <row r="60" spans="2:39" ht="15" hidden="1" customHeight="1" thickBot="1">
      <c r="B60" s="214">
        <f t="shared" ref="B60" si="60">B58+1</f>
        <v>21</v>
      </c>
      <c r="C60" s="216"/>
      <c r="D60" s="218"/>
      <c r="E60" s="56"/>
      <c r="F60" s="57">
        <v>0</v>
      </c>
      <c r="G60" s="57">
        <v>0</v>
      </c>
      <c r="H60" s="57">
        <v>0</v>
      </c>
      <c r="I60" s="57">
        <v>0</v>
      </c>
      <c r="J60" s="57">
        <v>0</v>
      </c>
      <c r="K60" s="57">
        <v>0</v>
      </c>
      <c r="L60" s="57">
        <v>0</v>
      </c>
      <c r="M60" s="58"/>
      <c r="N60" s="58"/>
      <c r="O60" s="58"/>
      <c r="P60" s="58"/>
      <c r="Q60" s="59"/>
      <c r="R60" s="60"/>
      <c r="S60" s="60"/>
      <c r="T60" s="60"/>
      <c r="U60" s="60"/>
      <c r="V60" s="60"/>
      <c r="W60" s="60"/>
      <c r="X60" s="60"/>
      <c r="Y60" s="60"/>
      <c r="Z60" s="60"/>
      <c r="AA60" s="60"/>
      <c r="AB60" s="60"/>
      <c r="AC60" s="60"/>
      <c r="AD60" s="60"/>
      <c r="AE60" s="60"/>
      <c r="AF60" s="60"/>
      <c r="AG60" s="60"/>
      <c r="AH60" s="60"/>
      <c r="AI60" s="60"/>
      <c r="AJ60" s="60"/>
      <c r="AK60" s="60"/>
      <c r="AL60" s="36"/>
      <c r="AM60" s="36"/>
    </row>
    <row r="61" spans="2:39" hidden="1">
      <c r="B61" s="215"/>
      <c r="C61" s="217"/>
      <c r="D61" s="219"/>
      <c r="E61" s="61" t="s">
        <v>303</v>
      </c>
      <c r="F61" s="62">
        <f t="shared" ref="F61:L61" si="61">IF(ISBLANK(F60),"",IF(ISBLANK(F62),"",ROUND(F62-F60,10)))</f>
        <v>0</v>
      </c>
      <c r="G61" s="62">
        <f t="shared" si="61"/>
        <v>0</v>
      </c>
      <c r="H61" s="62">
        <f t="shared" si="61"/>
        <v>0</v>
      </c>
      <c r="I61" s="62">
        <f t="shared" si="61"/>
        <v>0</v>
      </c>
      <c r="J61" s="62">
        <f t="shared" si="61"/>
        <v>0</v>
      </c>
      <c r="K61" s="62">
        <f t="shared" si="61"/>
        <v>0</v>
      </c>
      <c r="L61" s="62">
        <f t="shared" si="61"/>
        <v>0</v>
      </c>
      <c r="M61" s="63" t="s">
        <v>304</v>
      </c>
      <c r="N61" s="63" t="str" cm="1">
        <f t="array" ref="N61">IFERROR(IF(M61="NO",MODE(IF($F$7:$L$7="YES",IF(F61:L61&gt;0,F61:L61))),MODE(IF($F$7:$L$7="YES",F61:L61))),"")</f>
        <v/>
      </c>
      <c r="O61" s="63" t="s">
        <v>304</v>
      </c>
      <c r="P61" s="63" t="str" cm="1">
        <f t="array" ref="P61">IFERROR(IF(O61="NO",MEDIAN(IF($F$7:$L$7="YES",IF(F61:L61&gt;0,F61:L61))),MEDIAN(IF($F$7:$L$7="YES",F61:L61))),"")</f>
        <v/>
      </c>
      <c r="Q61" s="63" t="str">
        <f t="shared" ref="Q61" si="62">IF(N61="","Median","Mode")</f>
        <v>Median</v>
      </c>
      <c r="R61" s="60"/>
      <c r="S61" s="60"/>
      <c r="T61" s="60"/>
      <c r="U61" s="60"/>
      <c r="V61" s="60"/>
      <c r="W61" s="60"/>
      <c r="X61" s="60"/>
      <c r="Y61" s="60"/>
      <c r="Z61" s="60"/>
      <c r="AA61" s="60"/>
      <c r="AB61" s="60"/>
      <c r="AC61" s="60"/>
      <c r="AD61" s="60"/>
      <c r="AE61" s="60"/>
      <c r="AF61" s="60"/>
      <c r="AG61" s="60"/>
      <c r="AH61" s="60"/>
      <c r="AI61" s="60"/>
      <c r="AJ61" s="60"/>
      <c r="AK61" s="60"/>
      <c r="AL61" s="36"/>
      <c r="AM61" s="36"/>
    </row>
    <row r="62" spans="2:39" ht="15" hidden="1" customHeight="1" thickBot="1">
      <c r="B62" s="214">
        <f t="shared" ref="B62" si="63">B60+1</f>
        <v>22</v>
      </c>
      <c r="C62" s="216"/>
      <c r="D62" s="218"/>
      <c r="E62" s="56"/>
      <c r="F62" s="57">
        <v>0</v>
      </c>
      <c r="G62" s="57">
        <v>0</v>
      </c>
      <c r="H62" s="57">
        <v>0</v>
      </c>
      <c r="I62" s="57">
        <v>0</v>
      </c>
      <c r="J62" s="57">
        <v>0</v>
      </c>
      <c r="K62" s="57">
        <v>0</v>
      </c>
      <c r="L62" s="57">
        <v>0</v>
      </c>
      <c r="M62" s="58"/>
      <c r="N62" s="58"/>
      <c r="O62" s="58"/>
      <c r="P62" s="58"/>
      <c r="Q62" s="59"/>
      <c r="R62" s="60"/>
      <c r="S62" s="60"/>
      <c r="T62" s="60"/>
      <c r="U62" s="60"/>
      <c r="V62" s="60"/>
      <c r="W62" s="60"/>
      <c r="X62" s="60"/>
      <c r="Y62" s="60"/>
      <c r="Z62" s="60"/>
      <c r="AA62" s="60"/>
      <c r="AB62" s="60"/>
      <c r="AC62" s="60"/>
      <c r="AD62" s="60"/>
      <c r="AE62" s="60"/>
      <c r="AF62" s="60"/>
      <c r="AG62" s="60"/>
      <c r="AH62" s="60"/>
      <c r="AI62" s="60"/>
      <c r="AJ62" s="60"/>
      <c r="AK62" s="60"/>
      <c r="AL62" s="36"/>
      <c r="AM62" s="36"/>
    </row>
    <row r="63" spans="2:39" hidden="1">
      <c r="B63" s="215"/>
      <c r="C63" s="217"/>
      <c r="D63" s="219"/>
      <c r="E63" s="61" t="s">
        <v>303</v>
      </c>
      <c r="F63" s="62">
        <f t="shared" ref="F63:L63" si="64">IF(ISBLANK(F62),"",IF(ISBLANK(F64),"",ROUND(F64-F62,10)))</f>
        <v>0</v>
      </c>
      <c r="G63" s="62">
        <f t="shared" si="64"/>
        <v>0</v>
      </c>
      <c r="H63" s="62">
        <f t="shared" si="64"/>
        <v>0</v>
      </c>
      <c r="I63" s="62">
        <f t="shared" si="64"/>
        <v>0</v>
      </c>
      <c r="J63" s="62">
        <f t="shared" si="64"/>
        <v>0</v>
      </c>
      <c r="K63" s="62">
        <f t="shared" si="64"/>
        <v>0</v>
      </c>
      <c r="L63" s="62">
        <f t="shared" si="64"/>
        <v>0</v>
      </c>
      <c r="M63" s="63" t="s">
        <v>304</v>
      </c>
      <c r="N63" s="63" t="str" cm="1">
        <f t="array" ref="N63">IFERROR(IF(M63="NO",MODE(IF($F$7:$L$7="YES",IF(F63:L63&gt;0,F63:L63))),MODE(IF($F$7:$L$7="YES",F63:L63))),"")</f>
        <v/>
      </c>
      <c r="O63" s="63" t="s">
        <v>304</v>
      </c>
      <c r="P63" s="63" t="str" cm="1">
        <f t="array" ref="P63">IFERROR(IF(O63="NO",MEDIAN(IF($F$7:$L$7="YES",IF(F63:L63&gt;0,F63:L63))),MEDIAN(IF($F$7:$L$7="YES",F63:L63))),"")</f>
        <v/>
      </c>
      <c r="Q63" s="63" t="str">
        <f t="shared" ref="Q63" si="65">IF(N63="","Median","Mode")</f>
        <v>Median</v>
      </c>
      <c r="R63" s="60"/>
      <c r="S63" s="60"/>
      <c r="T63" s="60"/>
      <c r="U63" s="60"/>
      <c r="V63" s="60"/>
      <c r="W63" s="60"/>
      <c r="X63" s="60"/>
      <c r="Y63" s="60"/>
      <c r="Z63" s="60"/>
      <c r="AA63" s="60"/>
      <c r="AB63" s="60"/>
      <c r="AC63" s="60"/>
      <c r="AD63" s="60"/>
      <c r="AE63" s="60"/>
      <c r="AF63" s="60"/>
      <c r="AG63" s="60"/>
      <c r="AH63" s="60"/>
      <c r="AI63" s="60"/>
      <c r="AJ63" s="60"/>
      <c r="AK63" s="60"/>
      <c r="AL63" s="36"/>
      <c r="AM63" s="36"/>
    </row>
    <row r="64" spans="2:39" ht="15" hidden="1" customHeight="1" thickBot="1">
      <c r="B64" s="214">
        <f t="shared" ref="B64" si="66">B62+1</f>
        <v>23</v>
      </c>
      <c r="C64" s="216"/>
      <c r="D64" s="218"/>
      <c r="E64" s="56"/>
      <c r="F64" s="57">
        <v>0</v>
      </c>
      <c r="G64" s="57">
        <v>0</v>
      </c>
      <c r="H64" s="57">
        <v>0</v>
      </c>
      <c r="I64" s="57">
        <v>0</v>
      </c>
      <c r="J64" s="57">
        <v>0</v>
      </c>
      <c r="K64" s="57">
        <v>0</v>
      </c>
      <c r="L64" s="57">
        <v>0</v>
      </c>
      <c r="M64" s="58"/>
      <c r="N64" s="58"/>
      <c r="O64" s="58"/>
      <c r="P64" s="58"/>
      <c r="Q64" s="59"/>
      <c r="R64" s="60"/>
      <c r="S64" s="60"/>
      <c r="T64" s="60"/>
      <c r="U64" s="60"/>
      <c r="V64" s="60"/>
      <c r="W64" s="60"/>
      <c r="X64" s="60"/>
      <c r="Y64" s="60"/>
      <c r="Z64" s="60"/>
      <c r="AA64" s="60"/>
      <c r="AB64" s="60"/>
      <c r="AC64" s="60"/>
      <c r="AD64" s="60"/>
      <c r="AE64" s="60"/>
      <c r="AF64" s="60"/>
      <c r="AG64" s="60"/>
      <c r="AH64" s="60"/>
      <c r="AI64" s="60"/>
      <c r="AJ64" s="60"/>
      <c r="AK64" s="60"/>
      <c r="AL64" s="36"/>
      <c r="AM64" s="36"/>
    </row>
    <row r="65" spans="2:39" hidden="1">
      <c r="B65" s="215"/>
      <c r="C65" s="217"/>
      <c r="D65" s="219"/>
      <c r="E65" s="61" t="s">
        <v>303</v>
      </c>
      <c r="F65" s="62">
        <f t="shared" ref="F65:L65" si="67">IF(ISBLANK(F64),"",IF(ISBLANK(F66),"",ROUND(F66-F64,10)))</f>
        <v>0</v>
      </c>
      <c r="G65" s="62">
        <f t="shared" si="67"/>
        <v>0</v>
      </c>
      <c r="H65" s="62">
        <f t="shared" si="67"/>
        <v>0</v>
      </c>
      <c r="I65" s="62">
        <f t="shared" si="67"/>
        <v>0</v>
      </c>
      <c r="J65" s="62">
        <f t="shared" si="67"/>
        <v>0</v>
      </c>
      <c r="K65" s="62">
        <f t="shared" si="67"/>
        <v>0</v>
      </c>
      <c r="L65" s="62">
        <f t="shared" si="67"/>
        <v>0</v>
      </c>
      <c r="M65" s="63" t="s">
        <v>304</v>
      </c>
      <c r="N65" s="63" t="str" cm="1">
        <f t="array" ref="N65">IFERROR(IF(M65="NO",MODE(IF($F$7:$L$7="YES",IF(F65:L65&gt;0,F65:L65))),MODE(IF($F$7:$L$7="YES",F65:L65))),"")</f>
        <v/>
      </c>
      <c r="O65" s="63" t="s">
        <v>304</v>
      </c>
      <c r="P65" s="63" t="str" cm="1">
        <f t="array" ref="P65">IFERROR(IF(O65="NO",MEDIAN(IF($F$7:$L$7="YES",IF(F65:L65&gt;0,F65:L65))),MEDIAN(IF($F$7:$L$7="YES",F65:L65))),"")</f>
        <v/>
      </c>
      <c r="Q65" s="63" t="str">
        <f t="shared" ref="Q65" si="68">IF(N65="","Median","Mode")</f>
        <v>Median</v>
      </c>
      <c r="R65" s="60"/>
      <c r="S65" s="60"/>
      <c r="T65" s="60"/>
      <c r="U65" s="60"/>
      <c r="V65" s="60"/>
      <c r="W65" s="60"/>
      <c r="X65" s="60"/>
      <c r="Y65" s="60"/>
      <c r="Z65" s="60"/>
      <c r="AA65" s="60"/>
      <c r="AB65" s="60"/>
      <c r="AC65" s="60"/>
      <c r="AD65" s="60"/>
      <c r="AE65" s="60"/>
      <c r="AF65" s="60"/>
      <c r="AG65" s="60"/>
      <c r="AH65" s="60"/>
      <c r="AI65" s="60"/>
      <c r="AJ65" s="60"/>
      <c r="AK65" s="60"/>
      <c r="AL65" s="36"/>
      <c r="AM65" s="36"/>
    </row>
    <row r="66" spans="2:39" ht="15" hidden="1" customHeight="1" thickBot="1">
      <c r="B66" s="214">
        <f t="shared" ref="B66" si="69">B64+1</f>
        <v>24</v>
      </c>
      <c r="C66" s="216"/>
      <c r="D66" s="218"/>
      <c r="E66" s="56"/>
      <c r="F66" s="57">
        <v>0</v>
      </c>
      <c r="G66" s="57">
        <v>0</v>
      </c>
      <c r="H66" s="57">
        <v>0</v>
      </c>
      <c r="I66" s="57">
        <v>0</v>
      </c>
      <c r="J66" s="57">
        <v>0</v>
      </c>
      <c r="K66" s="57">
        <v>0</v>
      </c>
      <c r="L66" s="57">
        <v>0</v>
      </c>
      <c r="M66" s="58"/>
      <c r="N66" s="58"/>
      <c r="O66" s="58"/>
      <c r="P66" s="58"/>
      <c r="Q66" s="59"/>
      <c r="R66" s="60"/>
      <c r="S66" s="60"/>
      <c r="T66" s="60"/>
      <c r="U66" s="60"/>
      <c r="V66" s="60"/>
      <c r="W66" s="60"/>
      <c r="X66" s="60"/>
      <c r="Y66" s="60"/>
      <c r="Z66" s="60"/>
      <c r="AA66" s="60"/>
      <c r="AB66" s="60"/>
      <c r="AC66" s="60"/>
      <c r="AD66" s="60"/>
      <c r="AE66" s="60"/>
      <c r="AF66" s="60"/>
      <c r="AG66" s="60"/>
      <c r="AH66" s="60"/>
      <c r="AI66" s="60"/>
      <c r="AJ66" s="60"/>
      <c r="AK66" s="60"/>
      <c r="AL66" s="36"/>
      <c r="AM66" s="36"/>
    </row>
    <row r="67" spans="2:39" hidden="1">
      <c r="B67" s="215"/>
      <c r="C67" s="217"/>
      <c r="D67" s="219"/>
      <c r="E67" s="61" t="s">
        <v>303</v>
      </c>
      <c r="F67" s="62">
        <f t="shared" ref="F67:L67" si="70">IF(ISBLANK(F66),"",IF(ISBLANK(F68),"",ROUND(F68-F66,10)))</f>
        <v>0</v>
      </c>
      <c r="G67" s="62">
        <f t="shared" si="70"/>
        <v>0</v>
      </c>
      <c r="H67" s="62">
        <f t="shared" si="70"/>
        <v>0</v>
      </c>
      <c r="I67" s="62">
        <f t="shared" si="70"/>
        <v>0</v>
      </c>
      <c r="J67" s="62">
        <f t="shared" si="70"/>
        <v>0</v>
      </c>
      <c r="K67" s="62">
        <f t="shared" si="70"/>
        <v>0</v>
      </c>
      <c r="L67" s="62">
        <f t="shared" si="70"/>
        <v>0</v>
      </c>
      <c r="M67" s="63" t="s">
        <v>304</v>
      </c>
      <c r="N67" s="63" t="str" cm="1">
        <f t="array" ref="N67">IFERROR(IF(M67="NO",MODE(IF($F$7:$L$7="YES",IF(F67:L67&gt;0,F67:L67))),MODE(IF($F$7:$L$7="YES",F67:L67))),"")</f>
        <v/>
      </c>
      <c r="O67" s="63" t="s">
        <v>304</v>
      </c>
      <c r="P67" s="63" t="str" cm="1">
        <f t="array" ref="P67">IFERROR(IF(O67="NO",MEDIAN(IF($F$7:$L$7="YES",IF(F67:L67&gt;0,F67:L67))),MEDIAN(IF($F$7:$L$7="YES",F67:L67))),"")</f>
        <v/>
      </c>
      <c r="Q67" s="63" t="str">
        <f t="shared" ref="Q67" si="71">IF(N67="","Median","Mode")</f>
        <v>Median</v>
      </c>
      <c r="R67" s="60"/>
      <c r="S67" s="60"/>
      <c r="T67" s="60"/>
      <c r="U67" s="60"/>
      <c r="V67" s="60"/>
      <c r="W67" s="60"/>
      <c r="X67" s="60"/>
      <c r="Y67" s="60"/>
      <c r="Z67" s="60"/>
      <c r="AA67" s="60"/>
      <c r="AB67" s="60"/>
      <c r="AC67" s="60"/>
      <c r="AD67" s="60"/>
      <c r="AE67" s="60"/>
      <c r="AF67" s="60"/>
      <c r="AG67" s="60"/>
      <c r="AH67" s="60"/>
      <c r="AI67" s="60"/>
      <c r="AJ67" s="60"/>
      <c r="AK67" s="60"/>
      <c r="AL67" s="36"/>
      <c r="AM67" s="36"/>
    </row>
    <row r="68" spans="2:39" ht="15" hidden="1" customHeight="1" thickBot="1">
      <c r="B68" s="214">
        <f t="shared" ref="B68" si="72">B66+1</f>
        <v>25</v>
      </c>
      <c r="C68" s="216"/>
      <c r="D68" s="218"/>
      <c r="E68" s="56"/>
      <c r="F68" s="57">
        <v>0</v>
      </c>
      <c r="G68" s="57">
        <v>0</v>
      </c>
      <c r="H68" s="57">
        <v>0</v>
      </c>
      <c r="I68" s="57">
        <v>0</v>
      </c>
      <c r="J68" s="57">
        <v>0</v>
      </c>
      <c r="K68" s="57">
        <v>0</v>
      </c>
      <c r="L68" s="57">
        <v>0</v>
      </c>
      <c r="M68" s="58"/>
      <c r="N68" s="58"/>
      <c r="O68" s="58"/>
      <c r="P68" s="58"/>
      <c r="Q68" s="59"/>
      <c r="R68" s="60"/>
      <c r="S68" s="60"/>
      <c r="T68" s="60"/>
      <c r="U68" s="60"/>
      <c r="V68" s="60"/>
      <c r="W68" s="60"/>
      <c r="X68" s="60"/>
      <c r="Y68" s="60"/>
      <c r="Z68" s="60"/>
      <c r="AA68" s="60"/>
      <c r="AB68" s="60"/>
      <c r="AC68" s="60"/>
      <c r="AD68" s="60"/>
      <c r="AE68" s="60"/>
      <c r="AF68" s="60"/>
      <c r="AG68" s="60"/>
      <c r="AH68" s="60"/>
      <c r="AI68" s="60"/>
      <c r="AJ68" s="60"/>
      <c r="AK68" s="60"/>
      <c r="AL68" s="36"/>
      <c r="AM68" s="36"/>
    </row>
    <row r="69" spans="2:39" hidden="1">
      <c r="B69" s="215"/>
      <c r="C69" s="217"/>
      <c r="D69" s="219"/>
      <c r="E69" s="61" t="s">
        <v>303</v>
      </c>
      <c r="F69" s="62">
        <f t="shared" ref="F69:L69" si="73">IF(ISBLANK(F68),"",IF(ISBLANK(F70),"",ROUND(F70-F68,10)))</f>
        <v>0</v>
      </c>
      <c r="G69" s="62">
        <f t="shared" si="73"/>
        <v>0</v>
      </c>
      <c r="H69" s="62">
        <f t="shared" si="73"/>
        <v>0</v>
      </c>
      <c r="I69" s="62">
        <f t="shared" si="73"/>
        <v>0</v>
      </c>
      <c r="J69" s="62">
        <f t="shared" si="73"/>
        <v>0</v>
      </c>
      <c r="K69" s="62">
        <f t="shared" si="73"/>
        <v>0</v>
      </c>
      <c r="L69" s="62">
        <f t="shared" si="73"/>
        <v>0</v>
      </c>
      <c r="M69" s="63" t="s">
        <v>304</v>
      </c>
      <c r="N69" s="63" t="str" cm="1">
        <f t="array" ref="N69">IFERROR(IF(M69="NO",MODE(IF($F$7:$L$7="YES",IF(F69:L69&gt;0,F69:L69))),MODE(IF($F$7:$L$7="YES",F69:L69))),"")</f>
        <v/>
      </c>
      <c r="O69" s="63" t="s">
        <v>304</v>
      </c>
      <c r="P69" s="63" t="str" cm="1">
        <f t="array" ref="P69">IFERROR(IF(O69="NO",MEDIAN(IF($F$7:$L$7="YES",IF(F69:L69&gt;0,F69:L69))),MEDIAN(IF($F$7:$L$7="YES",F69:L69))),"")</f>
        <v/>
      </c>
      <c r="Q69" s="63" t="str">
        <f t="shared" ref="Q69" si="74">IF(N69="","Median","Mode")</f>
        <v>Median</v>
      </c>
      <c r="R69" s="60"/>
      <c r="S69" s="60"/>
      <c r="T69" s="60"/>
      <c r="U69" s="60"/>
      <c r="V69" s="60"/>
      <c r="W69" s="60"/>
      <c r="X69" s="60"/>
      <c r="Y69" s="60"/>
      <c r="Z69" s="60"/>
      <c r="AA69" s="60"/>
      <c r="AB69" s="60"/>
      <c r="AC69" s="60"/>
      <c r="AD69" s="60"/>
      <c r="AE69" s="60"/>
      <c r="AF69" s="60"/>
      <c r="AG69" s="60"/>
      <c r="AH69" s="60"/>
      <c r="AI69" s="60"/>
      <c r="AJ69" s="60"/>
      <c r="AK69" s="60"/>
      <c r="AL69" s="36"/>
      <c r="AM69" s="36"/>
    </row>
    <row r="70" spans="2:39" ht="15" hidden="1" customHeight="1" thickBot="1">
      <c r="B70" s="214">
        <f t="shared" ref="B70" si="75">B68+1</f>
        <v>26</v>
      </c>
      <c r="C70" s="216"/>
      <c r="D70" s="218"/>
      <c r="E70" s="56"/>
      <c r="F70" s="57">
        <v>0</v>
      </c>
      <c r="G70" s="57">
        <v>0</v>
      </c>
      <c r="H70" s="57">
        <v>0</v>
      </c>
      <c r="I70" s="57">
        <v>0</v>
      </c>
      <c r="J70" s="57">
        <v>0</v>
      </c>
      <c r="K70" s="57">
        <v>0</v>
      </c>
      <c r="L70" s="57">
        <v>0</v>
      </c>
      <c r="M70" s="58"/>
      <c r="N70" s="58"/>
      <c r="O70" s="58"/>
      <c r="P70" s="58"/>
      <c r="Q70" s="59"/>
      <c r="R70" s="60"/>
      <c r="S70" s="60"/>
      <c r="T70" s="60"/>
      <c r="U70" s="60"/>
      <c r="V70" s="60"/>
      <c r="W70" s="60"/>
      <c r="X70" s="60"/>
      <c r="Y70" s="60"/>
      <c r="Z70" s="60"/>
      <c r="AA70" s="60"/>
      <c r="AB70" s="60"/>
      <c r="AC70" s="60"/>
      <c r="AD70" s="60"/>
      <c r="AE70" s="60"/>
      <c r="AF70" s="60"/>
      <c r="AG70" s="60"/>
      <c r="AH70" s="60"/>
      <c r="AI70" s="60"/>
      <c r="AJ70" s="60"/>
      <c r="AK70" s="60"/>
      <c r="AL70" s="36"/>
      <c r="AM70" s="36"/>
    </row>
    <row r="71" spans="2:39" hidden="1">
      <c r="B71" s="215"/>
      <c r="C71" s="217"/>
      <c r="D71" s="219"/>
      <c r="E71" s="61" t="s">
        <v>303</v>
      </c>
      <c r="F71" s="62">
        <f t="shared" ref="F71:L71" si="76">IF(ISBLANK(F70),"",IF(ISBLANK(F72),"",ROUND(F72-F70,10)))</f>
        <v>0</v>
      </c>
      <c r="G71" s="62">
        <f t="shared" si="76"/>
        <v>0</v>
      </c>
      <c r="H71" s="62">
        <f t="shared" si="76"/>
        <v>0</v>
      </c>
      <c r="I71" s="62">
        <f t="shared" si="76"/>
        <v>0</v>
      </c>
      <c r="J71" s="62">
        <f t="shared" si="76"/>
        <v>0</v>
      </c>
      <c r="K71" s="62">
        <f t="shared" si="76"/>
        <v>0</v>
      </c>
      <c r="L71" s="62">
        <f t="shared" si="76"/>
        <v>0</v>
      </c>
      <c r="M71" s="63" t="s">
        <v>304</v>
      </c>
      <c r="N71" s="63" t="str" cm="1">
        <f t="array" ref="N71">IFERROR(IF(M71="NO",MODE(IF($F$7:$L$7="YES",IF(F71:L71&gt;0,F71:L71))),MODE(IF($F$7:$L$7="YES",F71:L71))),"")</f>
        <v/>
      </c>
      <c r="O71" s="63" t="s">
        <v>304</v>
      </c>
      <c r="P71" s="63" t="str" cm="1">
        <f t="array" ref="P71">IFERROR(IF(O71="NO",MEDIAN(IF($F$7:$L$7="YES",IF(F71:L71&gt;0,F71:L71))),MEDIAN(IF($F$7:$L$7="YES",F71:L71))),"")</f>
        <v/>
      </c>
      <c r="Q71" s="63" t="str">
        <f t="shared" ref="Q71" si="77">IF(N71="","Median","Mode")</f>
        <v>Median</v>
      </c>
      <c r="R71" s="60"/>
      <c r="S71" s="60"/>
      <c r="T71" s="60"/>
      <c r="U71" s="60"/>
      <c r="V71" s="60"/>
      <c r="W71" s="60"/>
      <c r="X71" s="60"/>
      <c r="Y71" s="60"/>
      <c r="Z71" s="60"/>
      <c r="AA71" s="60"/>
      <c r="AB71" s="60"/>
      <c r="AC71" s="60"/>
      <c r="AD71" s="60"/>
      <c r="AE71" s="60"/>
      <c r="AF71" s="60"/>
      <c r="AG71" s="60"/>
      <c r="AH71" s="60"/>
      <c r="AI71" s="60"/>
      <c r="AJ71" s="60"/>
      <c r="AK71" s="60"/>
      <c r="AL71" s="36"/>
      <c r="AM71" s="36"/>
    </row>
    <row r="72" spans="2:39" ht="15" hidden="1" customHeight="1" thickBot="1">
      <c r="B72" s="214">
        <f t="shared" ref="B72" si="78">B70+1</f>
        <v>27</v>
      </c>
      <c r="C72" s="216"/>
      <c r="D72" s="218"/>
      <c r="E72" s="56"/>
      <c r="F72" s="57">
        <v>0</v>
      </c>
      <c r="G72" s="57">
        <v>0</v>
      </c>
      <c r="H72" s="57">
        <v>0</v>
      </c>
      <c r="I72" s="57">
        <v>0</v>
      </c>
      <c r="J72" s="57">
        <v>0</v>
      </c>
      <c r="K72" s="57">
        <v>0</v>
      </c>
      <c r="L72" s="57">
        <v>0</v>
      </c>
      <c r="M72" s="58"/>
      <c r="N72" s="58"/>
      <c r="O72" s="58"/>
      <c r="P72" s="58"/>
      <c r="Q72" s="59"/>
      <c r="R72" s="60"/>
      <c r="S72" s="60"/>
      <c r="T72" s="60"/>
      <c r="U72" s="60"/>
      <c r="V72" s="60"/>
      <c r="W72" s="60"/>
      <c r="X72" s="60"/>
      <c r="Y72" s="60"/>
      <c r="Z72" s="60"/>
      <c r="AA72" s="60"/>
      <c r="AB72" s="60"/>
      <c r="AC72" s="60"/>
      <c r="AD72" s="60"/>
      <c r="AE72" s="60"/>
      <c r="AF72" s="60"/>
      <c r="AG72" s="60"/>
      <c r="AH72" s="60"/>
      <c r="AI72" s="60"/>
      <c r="AJ72" s="60"/>
      <c r="AK72" s="60"/>
      <c r="AL72" s="36"/>
      <c r="AM72" s="36"/>
    </row>
    <row r="73" spans="2:39" hidden="1">
      <c r="B73" s="215"/>
      <c r="C73" s="217"/>
      <c r="D73" s="219"/>
      <c r="E73" s="61" t="s">
        <v>303</v>
      </c>
      <c r="F73" s="62">
        <f t="shared" ref="F73:L73" si="79">IF(ISBLANK(F72),"",IF(ISBLANK(F74),"",ROUND(F74-F72,10)))</f>
        <v>0</v>
      </c>
      <c r="G73" s="62">
        <f t="shared" si="79"/>
        <v>0</v>
      </c>
      <c r="H73" s="62">
        <f t="shared" si="79"/>
        <v>0</v>
      </c>
      <c r="I73" s="62">
        <f t="shared" si="79"/>
        <v>0</v>
      </c>
      <c r="J73" s="62">
        <f t="shared" si="79"/>
        <v>0</v>
      </c>
      <c r="K73" s="62">
        <f t="shared" si="79"/>
        <v>0</v>
      </c>
      <c r="L73" s="62">
        <f t="shared" si="79"/>
        <v>0</v>
      </c>
      <c r="M73" s="63" t="s">
        <v>304</v>
      </c>
      <c r="N73" s="63" t="str" cm="1">
        <f t="array" ref="N73">IFERROR(IF(M73="NO",MODE(IF($F$7:$L$7="YES",IF(F73:L73&gt;0,F73:L73))),MODE(IF($F$7:$L$7="YES",F73:L73))),"")</f>
        <v/>
      </c>
      <c r="O73" s="63" t="s">
        <v>304</v>
      </c>
      <c r="P73" s="63" t="str" cm="1">
        <f t="array" ref="P73">IFERROR(IF(O73="NO",MEDIAN(IF($F$7:$L$7="YES",IF(F73:L73&gt;0,F73:L73))),MEDIAN(IF($F$7:$L$7="YES",F73:L73))),"")</f>
        <v/>
      </c>
      <c r="Q73" s="63" t="str">
        <f t="shared" ref="Q73" si="80">IF(N73="","Median","Mode")</f>
        <v>Median</v>
      </c>
      <c r="R73" s="60"/>
      <c r="S73" s="60"/>
      <c r="T73" s="60"/>
      <c r="U73" s="60"/>
      <c r="V73" s="60"/>
      <c r="W73" s="60"/>
      <c r="X73" s="60"/>
      <c r="Y73" s="60"/>
      <c r="Z73" s="60"/>
      <c r="AA73" s="60"/>
      <c r="AB73" s="60"/>
      <c r="AC73" s="60"/>
      <c r="AD73" s="60"/>
      <c r="AE73" s="60"/>
      <c r="AF73" s="60"/>
      <c r="AG73" s="60"/>
      <c r="AH73" s="60"/>
      <c r="AI73" s="60"/>
      <c r="AJ73" s="60"/>
      <c r="AK73" s="60"/>
      <c r="AL73" s="36"/>
      <c r="AM73" s="36"/>
    </row>
    <row r="74" spans="2:39" ht="15" hidden="1" customHeight="1" thickBot="1">
      <c r="B74" s="214">
        <f t="shared" ref="B74" si="81">B72+1</f>
        <v>28</v>
      </c>
      <c r="C74" s="216"/>
      <c r="D74" s="218"/>
      <c r="E74" s="56"/>
      <c r="F74" s="57">
        <v>0</v>
      </c>
      <c r="G74" s="57">
        <v>0</v>
      </c>
      <c r="H74" s="57">
        <v>0</v>
      </c>
      <c r="I74" s="57">
        <v>0</v>
      </c>
      <c r="J74" s="57">
        <v>0</v>
      </c>
      <c r="K74" s="57">
        <v>0</v>
      </c>
      <c r="L74" s="57">
        <v>0</v>
      </c>
      <c r="M74" s="58"/>
      <c r="N74" s="58"/>
      <c r="O74" s="58"/>
      <c r="P74" s="58"/>
      <c r="Q74" s="59"/>
      <c r="R74" s="60"/>
      <c r="S74" s="60"/>
      <c r="T74" s="60"/>
      <c r="U74" s="60"/>
      <c r="V74" s="60"/>
      <c r="W74" s="60"/>
      <c r="X74" s="60"/>
      <c r="Y74" s="60"/>
      <c r="Z74" s="60"/>
      <c r="AA74" s="60"/>
      <c r="AB74" s="60"/>
      <c r="AC74" s="60"/>
      <c r="AD74" s="60"/>
      <c r="AE74" s="60"/>
      <c r="AF74" s="60"/>
      <c r="AG74" s="60"/>
      <c r="AH74" s="60"/>
      <c r="AI74" s="60"/>
      <c r="AJ74" s="60"/>
      <c r="AK74" s="60"/>
      <c r="AL74" s="36"/>
      <c r="AM74" s="36"/>
    </row>
    <row r="75" spans="2:39" hidden="1">
      <c r="B75" s="215"/>
      <c r="C75" s="217"/>
      <c r="D75" s="219"/>
      <c r="E75" s="61" t="s">
        <v>303</v>
      </c>
      <c r="F75" s="62">
        <f t="shared" ref="F75:L75" si="82">IF(ISBLANK(F74),"",IF(ISBLANK(F76),"",ROUND(F76-F74,10)))</f>
        <v>0</v>
      </c>
      <c r="G75" s="62">
        <f t="shared" si="82"/>
        <v>0</v>
      </c>
      <c r="H75" s="62">
        <f t="shared" si="82"/>
        <v>0</v>
      </c>
      <c r="I75" s="62">
        <f t="shared" si="82"/>
        <v>0</v>
      </c>
      <c r="J75" s="62">
        <f t="shared" si="82"/>
        <v>0</v>
      </c>
      <c r="K75" s="62">
        <f t="shared" si="82"/>
        <v>0</v>
      </c>
      <c r="L75" s="62">
        <f t="shared" si="82"/>
        <v>0</v>
      </c>
      <c r="M75" s="63" t="s">
        <v>304</v>
      </c>
      <c r="N75" s="63" t="str" cm="1">
        <f t="array" ref="N75">IFERROR(IF(M75="NO",MODE(IF($F$7:$L$7="YES",IF(F75:L75&gt;0,F75:L75))),MODE(IF($F$7:$L$7="YES",F75:L75))),"")</f>
        <v/>
      </c>
      <c r="O75" s="63" t="s">
        <v>304</v>
      </c>
      <c r="P75" s="63" t="str" cm="1">
        <f t="array" ref="P75">IFERROR(IF(O75="NO",MEDIAN(IF($F$7:$L$7="YES",IF(F75:L75&gt;0,F75:L75))),MEDIAN(IF($F$7:$L$7="YES",F75:L75))),"")</f>
        <v/>
      </c>
      <c r="Q75" s="63" t="str">
        <f t="shared" ref="Q75" si="83">IF(N75="","Median","Mode")</f>
        <v>Median</v>
      </c>
      <c r="R75" s="60"/>
      <c r="S75" s="60"/>
      <c r="T75" s="60"/>
      <c r="U75" s="60"/>
      <c r="V75" s="60"/>
      <c r="W75" s="60"/>
      <c r="X75" s="60"/>
      <c r="Y75" s="60"/>
      <c r="Z75" s="60"/>
      <c r="AA75" s="60"/>
      <c r="AB75" s="60"/>
      <c r="AC75" s="60"/>
      <c r="AD75" s="60"/>
      <c r="AE75" s="60"/>
      <c r="AF75" s="60"/>
      <c r="AG75" s="60"/>
      <c r="AH75" s="60"/>
      <c r="AI75" s="60"/>
      <c r="AJ75" s="60"/>
      <c r="AK75" s="60"/>
      <c r="AL75" s="36"/>
      <c r="AM75" s="36"/>
    </row>
    <row r="76" spans="2:39" ht="15" hidden="1" customHeight="1" thickBot="1">
      <c r="B76" s="214">
        <f t="shared" ref="B76" si="84">B74+1</f>
        <v>29</v>
      </c>
      <c r="C76" s="216"/>
      <c r="D76" s="218"/>
      <c r="E76" s="56"/>
      <c r="F76" s="57">
        <v>0</v>
      </c>
      <c r="G76" s="57">
        <v>0</v>
      </c>
      <c r="H76" s="57">
        <v>0</v>
      </c>
      <c r="I76" s="57">
        <v>0</v>
      </c>
      <c r="J76" s="57">
        <v>0</v>
      </c>
      <c r="K76" s="57">
        <v>0</v>
      </c>
      <c r="L76" s="57">
        <v>0</v>
      </c>
      <c r="M76" s="58"/>
      <c r="N76" s="58"/>
      <c r="O76" s="58"/>
      <c r="P76" s="58"/>
      <c r="Q76" s="59"/>
      <c r="R76" s="60"/>
      <c r="S76" s="60"/>
      <c r="T76" s="60"/>
      <c r="U76" s="60"/>
      <c r="V76" s="60"/>
      <c r="W76" s="60"/>
      <c r="X76" s="60"/>
      <c r="Y76" s="60"/>
      <c r="Z76" s="60"/>
      <c r="AA76" s="60"/>
      <c r="AB76" s="60"/>
      <c r="AC76" s="60"/>
      <c r="AD76" s="60"/>
      <c r="AE76" s="60"/>
      <c r="AF76" s="60"/>
      <c r="AG76" s="60"/>
      <c r="AH76" s="60"/>
      <c r="AI76" s="60"/>
      <c r="AJ76" s="60"/>
      <c r="AK76" s="60"/>
      <c r="AL76" s="36"/>
      <c r="AM76" s="36"/>
    </row>
    <row r="77" spans="2:39" hidden="1">
      <c r="B77" s="215"/>
      <c r="C77" s="217"/>
      <c r="D77" s="219"/>
      <c r="E77" s="61" t="s">
        <v>303</v>
      </c>
      <c r="F77" s="62">
        <f t="shared" ref="F77:L77" si="85">IF(ISBLANK(F76),"",IF(ISBLANK(F78),"",ROUND(F78-F76,10)))</f>
        <v>0</v>
      </c>
      <c r="G77" s="62">
        <f t="shared" si="85"/>
        <v>0</v>
      </c>
      <c r="H77" s="62">
        <f t="shared" si="85"/>
        <v>0</v>
      </c>
      <c r="I77" s="62">
        <f t="shared" si="85"/>
        <v>0</v>
      </c>
      <c r="J77" s="62">
        <f t="shared" si="85"/>
        <v>0</v>
      </c>
      <c r="K77" s="62">
        <f t="shared" si="85"/>
        <v>0</v>
      </c>
      <c r="L77" s="62">
        <f t="shared" si="85"/>
        <v>0</v>
      </c>
      <c r="M77" s="63" t="s">
        <v>304</v>
      </c>
      <c r="N77" s="63" t="str" cm="1">
        <f t="array" ref="N77">IFERROR(IF(M77="NO",MODE(IF($F$7:$L$7="YES",IF(F77:L77&gt;0,F77:L77))),MODE(IF($F$7:$L$7="YES",F77:L77))),"")</f>
        <v/>
      </c>
      <c r="O77" s="63" t="s">
        <v>304</v>
      </c>
      <c r="P77" s="63" t="str" cm="1">
        <f t="array" ref="P77">IFERROR(IF(O77="NO",MEDIAN(IF($F$7:$L$7="YES",IF(F77:L77&gt;0,F77:L77))),MEDIAN(IF($F$7:$L$7="YES",F77:L77))),"")</f>
        <v/>
      </c>
      <c r="Q77" s="63" t="str">
        <f t="shared" ref="Q77" si="86">IF(N77="","Median","Mode")</f>
        <v>Median</v>
      </c>
      <c r="R77" s="60"/>
      <c r="S77" s="60"/>
      <c r="T77" s="60"/>
      <c r="U77" s="60"/>
      <c r="V77" s="60"/>
      <c r="W77" s="60"/>
      <c r="X77" s="60"/>
      <c r="Y77" s="60"/>
      <c r="Z77" s="60"/>
      <c r="AA77" s="60"/>
      <c r="AB77" s="60"/>
      <c r="AC77" s="60"/>
      <c r="AD77" s="60"/>
      <c r="AE77" s="60"/>
      <c r="AF77" s="60"/>
      <c r="AG77" s="60"/>
      <c r="AH77" s="60"/>
      <c r="AI77" s="60"/>
      <c r="AJ77" s="60"/>
      <c r="AK77" s="60"/>
      <c r="AL77" s="36"/>
      <c r="AM77" s="36"/>
    </row>
    <row r="78" spans="2:39" ht="15" hidden="1" customHeight="1" thickBot="1">
      <c r="B78" s="214">
        <f t="shared" ref="B78" si="87">B76+1</f>
        <v>30</v>
      </c>
      <c r="C78" s="216"/>
      <c r="D78" s="218"/>
      <c r="E78" s="56"/>
      <c r="F78" s="57">
        <v>0</v>
      </c>
      <c r="G78" s="57">
        <v>0</v>
      </c>
      <c r="H78" s="57">
        <v>0</v>
      </c>
      <c r="I78" s="57">
        <v>0</v>
      </c>
      <c r="J78" s="57">
        <v>0</v>
      </c>
      <c r="K78" s="57">
        <v>0</v>
      </c>
      <c r="L78" s="57">
        <v>0</v>
      </c>
      <c r="M78" s="58"/>
      <c r="N78" s="58"/>
      <c r="O78" s="58"/>
      <c r="P78" s="58"/>
      <c r="Q78" s="59"/>
      <c r="R78" s="60"/>
      <c r="S78" s="60"/>
      <c r="T78" s="60"/>
      <c r="U78" s="60"/>
      <c r="V78" s="60"/>
      <c r="W78" s="60"/>
      <c r="X78" s="60"/>
      <c r="Y78" s="60"/>
      <c r="Z78" s="60"/>
      <c r="AA78" s="60"/>
      <c r="AB78" s="60"/>
      <c r="AC78" s="60"/>
      <c r="AD78" s="60"/>
      <c r="AE78" s="60"/>
      <c r="AF78" s="60"/>
      <c r="AG78" s="60"/>
      <c r="AH78" s="60"/>
      <c r="AI78" s="60"/>
      <c r="AJ78" s="60"/>
      <c r="AK78" s="60"/>
      <c r="AL78" s="36"/>
      <c r="AM78" s="36"/>
    </row>
    <row r="79" spans="2:39" hidden="1">
      <c r="B79" s="215"/>
      <c r="C79" s="217"/>
      <c r="D79" s="219"/>
      <c r="E79" s="61" t="s">
        <v>303</v>
      </c>
      <c r="F79" s="62">
        <f t="shared" ref="F79:L79" si="88">IF(ISBLANK(F78),"",IF(ISBLANK(F80),"",ROUND(F80-F78,10)))</f>
        <v>0</v>
      </c>
      <c r="G79" s="62">
        <f t="shared" si="88"/>
        <v>0</v>
      </c>
      <c r="H79" s="62">
        <f t="shared" si="88"/>
        <v>0</v>
      </c>
      <c r="I79" s="62">
        <f t="shared" si="88"/>
        <v>0</v>
      </c>
      <c r="J79" s="62">
        <f t="shared" si="88"/>
        <v>0</v>
      </c>
      <c r="K79" s="62">
        <f t="shared" si="88"/>
        <v>0</v>
      </c>
      <c r="L79" s="62">
        <f t="shared" si="88"/>
        <v>0</v>
      </c>
      <c r="M79" s="63" t="s">
        <v>304</v>
      </c>
      <c r="N79" s="63" t="str" cm="1">
        <f t="array" ref="N79">IFERROR(IF(M79="NO",MODE(IF($F$7:$L$7="YES",IF(F79:L79&gt;0,F79:L79))),MODE(IF($F$7:$L$7="YES",F79:L79))),"")</f>
        <v/>
      </c>
      <c r="O79" s="63" t="s">
        <v>304</v>
      </c>
      <c r="P79" s="63" t="str" cm="1">
        <f t="array" ref="P79">IFERROR(IF(O79="NO",MEDIAN(IF($F$7:$L$7="YES",IF(F79:L79&gt;0,F79:L79))),MEDIAN(IF($F$7:$L$7="YES",F79:L79))),"")</f>
        <v/>
      </c>
      <c r="Q79" s="63" t="str">
        <f t="shared" ref="Q79" si="89">IF(N79="","Median","Mode")</f>
        <v>Median</v>
      </c>
      <c r="R79" s="60"/>
      <c r="S79" s="60"/>
      <c r="T79" s="60"/>
      <c r="U79" s="60"/>
      <c r="V79" s="60"/>
      <c r="W79" s="60"/>
      <c r="X79" s="60"/>
      <c r="Y79" s="60"/>
      <c r="Z79" s="60"/>
      <c r="AA79" s="60"/>
      <c r="AB79" s="60"/>
      <c r="AC79" s="60"/>
      <c r="AD79" s="60"/>
      <c r="AE79" s="60"/>
      <c r="AF79" s="60"/>
      <c r="AG79" s="60"/>
      <c r="AH79" s="60"/>
      <c r="AI79" s="60"/>
      <c r="AJ79" s="60"/>
      <c r="AK79" s="60"/>
      <c r="AL79" s="36"/>
      <c r="AM79" s="36"/>
    </row>
    <row r="80" spans="2:39" ht="15" hidden="1" customHeight="1" thickBot="1">
      <c r="B80" s="214">
        <f t="shared" ref="B80" si="90">B78+1</f>
        <v>31</v>
      </c>
      <c r="C80" s="216"/>
      <c r="D80" s="218"/>
      <c r="E80" s="56"/>
      <c r="F80" s="57">
        <v>0</v>
      </c>
      <c r="G80" s="57">
        <v>0</v>
      </c>
      <c r="H80" s="57">
        <v>0</v>
      </c>
      <c r="I80" s="57">
        <v>0</v>
      </c>
      <c r="J80" s="57">
        <v>0</v>
      </c>
      <c r="K80" s="57">
        <v>0</v>
      </c>
      <c r="L80" s="57">
        <v>0</v>
      </c>
      <c r="M80" s="58"/>
      <c r="N80" s="58"/>
      <c r="O80" s="58"/>
      <c r="P80" s="58"/>
      <c r="Q80" s="59"/>
      <c r="R80" s="60"/>
      <c r="S80" s="60"/>
      <c r="T80" s="60"/>
      <c r="U80" s="60"/>
      <c r="V80" s="60"/>
      <c r="W80" s="60"/>
      <c r="X80" s="60"/>
      <c r="Y80" s="60"/>
      <c r="Z80" s="60"/>
      <c r="AA80" s="60"/>
      <c r="AB80" s="60"/>
      <c r="AC80" s="60"/>
      <c r="AD80" s="60"/>
      <c r="AE80" s="60"/>
      <c r="AF80" s="60"/>
      <c r="AG80" s="60"/>
      <c r="AH80" s="60"/>
      <c r="AI80" s="60"/>
      <c r="AJ80" s="60"/>
      <c r="AK80" s="60"/>
      <c r="AL80" s="36"/>
      <c r="AM80" s="36"/>
    </row>
    <row r="81" spans="2:39" hidden="1">
      <c r="B81" s="215"/>
      <c r="C81" s="217"/>
      <c r="D81" s="219"/>
      <c r="E81" s="61" t="s">
        <v>303</v>
      </c>
      <c r="F81" s="62">
        <f t="shared" ref="F81:L81" si="91">IF(ISBLANK(F80),"",IF(ISBLANK(F82),"",ROUND(F82-F80,10)))</f>
        <v>0</v>
      </c>
      <c r="G81" s="62">
        <f t="shared" si="91"/>
        <v>0</v>
      </c>
      <c r="H81" s="62">
        <f t="shared" si="91"/>
        <v>0</v>
      </c>
      <c r="I81" s="62">
        <f t="shared" si="91"/>
        <v>0</v>
      </c>
      <c r="J81" s="62">
        <f t="shared" si="91"/>
        <v>0</v>
      </c>
      <c r="K81" s="62">
        <f t="shared" si="91"/>
        <v>0</v>
      </c>
      <c r="L81" s="62">
        <f t="shared" si="91"/>
        <v>0</v>
      </c>
      <c r="M81" s="63" t="s">
        <v>304</v>
      </c>
      <c r="N81" s="63" t="str" cm="1">
        <f t="array" ref="N81">IFERROR(IF(M81="NO",MODE(IF($F$7:$L$7="YES",IF(F81:L81&gt;0,F81:L81))),MODE(IF($F$7:$L$7="YES",F81:L81))),"")</f>
        <v/>
      </c>
      <c r="O81" s="63" t="s">
        <v>304</v>
      </c>
      <c r="P81" s="63" t="str" cm="1">
        <f t="array" ref="P81">IFERROR(IF(O81="NO",MEDIAN(IF($F$7:$L$7="YES",IF(F81:L81&gt;0,F81:L81))),MEDIAN(IF($F$7:$L$7="YES",F81:L81))),"")</f>
        <v/>
      </c>
      <c r="Q81" s="63" t="str">
        <f t="shared" ref="Q81" si="92">IF(N81="","Median","Mode")</f>
        <v>Median</v>
      </c>
      <c r="R81" s="60"/>
      <c r="S81" s="60"/>
      <c r="T81" s="60"/>
      <c r="U81" s="60"/>
      <c r="V81" s="60"/>
      <c r="W81" s="60"/>
      <c r="X81" s="60"/>
      <c r="Y81" s="60"/>
      <c r="Z81" s="60"/>
      <c r="AA81" s="60"/>
      <c r="AB81" s="60"/>
      <c r="AC81" s="60"/>
      <c r="AD81" s="60"/>
      <c r="AE81" s="60"/>
      <c r="AF81" s="60"/>
      <c r="AG81" s="60"/>
      <c r="AH81" s="60"/>
      <c r="AI81" s="60"/>
      <c r="AJ81" s="60"/>
      <c r="AK81" s="60"/>
      <c r="AL81" s="36"/>
      <c r="AM81" s="36"/>
    </row>
    <row r="82" spans="2:39" ht="15" hidden="1" customHeight="1" thickBot="1">
      <c r="B82" s="214">
        <f t="shared" ref="B82" si="93">B80+1</f>
        <v>32</v>
      </c>
      <c r="C82" s="216"/>
      <c r="D82" s="218"/>
      <c r="E82" s="56"/>
      <c r="F82" s="57">
        <v>0</v>
      </c>
      <c r="G82" s="57">
        <v>0</v>
      </c>
      <c r="H82" s="57">
        <v>0</v>
      </c>
      <c r="I82" s="57">
        <v>0</v>
      </c>
      <c r="J82" s="57">
        <v>0</v>
      </c>
      <c r="K82" s="57">
        <v>0</v>
      </c>
      <c r="L82" s="57">
        <v>0</v>
      </c>
      <c r="M82" s="58"/>
      <c r="N82" s="58"/>
      <c r="O82" s="58"/>
      <c r="P82" s="58"/>
      <c r="Q82" s="59"/>
      <c r="R82" s="60"/>
      <c r="S82" s="60"/>
      <c r="T82" s="60"/>
      <c r="U82" s="60"/>
      <c r="V82" s="60"/>
      <c r="W82" s="60"/>
      <c r="X82" s="60"/>
      <c r="Y82" s="60"/>
      <c r="Z82" s="60"/>
      <c r="AA82" s="60"/>
      <c r="AB82" s="60"/>
      <c r="AC82" s="60"/>
      <c r="AD82" s="60"/>
      <c r="AE82" s="60"/>
      <c r="AF82" s="60"/>
      <c r="AG82" s="60"/>
      <c r="AH82" s="60"/>
      <c r="AI82" s="60"/>
      <c r="AJ82" s="60"/>
      <c r="AK82" s="60"/>
      <c r="AL82" s="36"/>
      <c r="AM82" s="36"/>
    </row>
    <row r="83" spans="2:39" hidden="1">
      <c r="B83" s="215"/>
      <c r="C83" s="217"/>
      <c r="D83" s="219"/>
      <c r="E83" s="61" t="s">
        <v>303</v>
      </c>
      <c r="F83" s="62">
        <f t="shared" ref="F83:L83" si="94">IF(ISBLANK(F82),"",IF(ISBLANK(F84),"",ROUND(F84-F82,10)))</f>
        <v>0</v>
      </c>
      <c r="G83" s="62">
        <f t="shared" si="94"/>
        <v>0</v>
      </c>
      <c r="H83" s="62">
        <f t="shared" si="94"/>
        <v>0</v>
      </c>
      <c r="I83" s="62">
        <f t="shared" si="94"/>
        <v>0</v>
      </c>
      <c r="J83" s="62">
        <f t="shared" si="94"/>
        <v>0</v>
      </c>
      <c r="K83" s="62">
        <f t="shared" si="94"/>
        <v>0</v>
      </c>
      <c r="L83" s="62">
        <f t="shared" si="94"/>
        <v>0</v>
      </c>
      <c r="M83" s="63" t="s">
        <v>304</v>
      </c>
      <c r="N83" s="63" t="str" cm="1">
        <f t="array" ref="N83">IFERROR(IF(M83="NO",MODE(IF($F$7:$L$7="YES",IF(F83:L83&gt;0,F83:L83))),MODE(IF($F$7:$L$7="YES",F83:L83))),"")</f>
        <v/>
      </c>
      <c r="O83" s="63" t="s">
        <v>304</v>
      </c>
      <c r="P83" s="63" t="str" cm="1">
        <f t="array" ref="P83">IFERROR(IF(O83="NO",MEDIAN(IF($F$7:$L$7="YES",IF(F83:L83&gt;0,F83:L83))),MEDIAN(IF($F$7:$L$7="YES",F83:L83))),"")</f>
        <v/>
      </c>
      <c r="Q83" s="63" t="str">
        <f t="shared" ref="Q83" si="95">IF(N83="","Median","Mode")</f>
        <v>Median</v>
      </c>
      <c r="R83" s="60"/>
      <c r="S83" s="60"/>
      <c r="T83" s="60"/>
      <c r="U83" s="60"/>
      <c r="V83" s="60"/>
      <c r="W83" s="60"/>
      <c r="X83" s="60"/>
      <c r="Y83" s="60"/>
      <c r="Z83" s="60"/>
      <c r="AA83" s="60"/>
      <c r="AB83" s="60"/>
      <c r="AC83" s="60"/>
      <c r="AD83" s="60"/>
      <c r="AE83" s="60"/>
      <c r="AF83" s="60"/>
      <c r="AG83" s="60"/>
      <c r="AH83" s="60"/>
      <c r="AI83" s="60"/>
      <c r="AJ83" s="60"/>
      <c r="AK83" s="60"/>
      <c r="AL83" s="36"/>
      <c r="AM83" s="36"/>
    </row>
    <row r="84" spans="2:39" ht="15" hidden="1" customHeight="1" thickBot="1">
      <c r="B84" s="214">
        <f t="shared" ref="B84" si="96">B82+1</f>
        <v>33</v>
      </c>
      <c r="C84" s="216"/>
      <c r="D84" s="218"/>
      <c r="E84" s="56"/>
      <c r="F84" s="57">
        <v>0</v>
      </c>
      <c r="G84" s="57">
        <v>0</v>
      </c>
      <c r="H84" s="57">
        <v>0</v>
      </c>
      <c r="I84" s="57">
        <v>0</v>
      </c>
      <c r="J84" s="57">
        <v>0</v>
      </c>
      <c r="K84" s="57">
        <v>0</v>
      </c>
      <c r="L84" s="57">
        <v>0</v>
      </c>
      <c r="M84" s="58"/>
      <c r="N84" s="58"/>
      <c r="O84" s="58"/>
      <c r="P84" s="58"/>
      <c r="Q84" s="59"/>
      <c r="R84" s="60"/>
      <c r="S84" s="60"/>
      <c r="T84" s="60"/>
      <c r="U84" s="60"/>
      <c r="V84" s="60"/>
      <c r="W84" s="60"/>
      <c r="X84" s="60"/>
      <c r="Y84" s="60"/>
      <c r="Z84" s="60"/>
      <c r="AA84" s="60"/>
      <c r="AB84" s="60"/>
      <c r="AC84" s="60"/>
      <c r="AD84" s="60"/>
      <c r="AE84" s="60"/>
      <c r="AF84" s="60"/>
      <c r="AG84" s="60"/>
      <c r="AH84" s="60"/>
      <c r="AI84" s="60"/>
      <c r="AJ84" s="60"/>
      <c r="AK84" s="60"/>
      <c r="AL84" s="36"/>
      <c r="AM84" s="36"/>
    </row>
    <row r="85" spans="2:39" hidden="1">
      <c r="B85" s="215"/>
      <c r="C85" s="217"/>
      <c r="D85" s="219"/>
      <c r="E85" s="61" t="s">
        <v>303</v>
      </c>
      <c r="F85" s="62">
        <f t="shared" ref="F85:L85" si="97">IF(ISBLANK(F84),"",IF(ISBLANK(F86),"",ROUND(F86-F84,10)))</f>
        <v>0</v>
      </c>
      <c r="G85" s="62">
        <f t="shared" si="97"/>
        <v>0</v>
      </c>
      <c r="H85" s="62">
        <f t="shared" si="97"/>
        <v>0</v>
      </c>
      <c r="I85" s="62">
        <f t="shared" si="97"/>
        <v>0</v>
      </c>
      <c r="J85" s="62">
        <f t="shared" si="97"/>
        <v>0</v>
      </c>
      <c r="K85" s="62">
        <f t="shared" si="97"/>
        <v>0</v>
      </c>
      <c r="L85" s="62">
        <f t="shared" si="97"/>
        <v>0</v>
      </c>
      <c r="M85" s="63" t="s">
        <v>304</v>
      </c>
      <c r="N85" s="63" t="str" cm="1">
        <f t="array" ref="N85">IFERROR(IF(M85="NO",MODE(IF($F$7:$L$7="YES",IF(F85:L85&gt;0,F85:L85))),MODE(IF($F$7:$L$7="YES",F85:L85))),"")</f>
        <v/>
      </c>
      <c r="O85" s="63" t="s">
        <v>304</v>
      </c>
      <c r="P85" s="63" t="str" cm="1">
        <f t="array" ref="P85">IFERROR(IF(O85="NO",MEDIAN(IF($F$7:$L$7="YES",IF(F85:L85&gt;0,F85:L85))),MEDIAN(IF($F$7:$L$7="YES",F85:L85))),"")</f>
        <v/>
      </c>
      <c r="Q85" s="63" t="str">
        <f t="shared" ref="Q85" si="98">IF(N85="","Median","Mode")</f>
        <v>Median</v>
      </c>
      <c r="R85" s="60"/>
      <c r="S85" s="60"/>
      <c r="T85" s="60"/>
      <c r="U85" s="60"/>
      <c r="V85" s="60"/>
      <c r="W85" s="60"/>
      <c r="X85" s="60"/>
      <c r="Y85" s="60"/>
      <c r="Z85" s="60"/>
      <c r="AA85" s="60"/>
      <c r="AB85" s="60"/>
      <c r="AC85" s="60"/>
      <c r="AD85" s="60"/>
      <c r="AE85" s="60"/>
      <c r="AF85" s="60"/>
      <c r="AG85" s="60"/>
      <c r="AH85" s="60"/>
      <c r="AI85" s="60"/>
      <c r="AJ85" s="60"/>
      <c r="AK85" s="60"/>
      <c r="AL85" s="36"/>
      <c r="AM85" s="36"/>
    </row>
    <row r="86" spans="2:39" ht="15" hidden="1" customHeight="1" thickBot="1">
      <c r="B86" s="214">
        <f t="shared" ref="B86" si="99">B84+1</f>
        <v>34</v>
      </c>
      <c r="C86" s="216"/>
      <c r="D86" s="218"/>
      <c r="E86" s="56"/>
      <c r="F86" s="57">
        <v>0</v>
      </c>
      <c r="G86" s="57">
        <v>0</v>
      </c>
      <c r="H86" s="57">
        <v>0</v>
      </c>
      <c r="I86" s="57">
        <v>0</v>
      </c>
      <c r="J86" s="57">
        <v>0</v>
      </c>
      <c r="K86" s="57">
        <v>0</v>
      </c>
      <c r="L86" s="57">
        <v>0</v>
      </c>
      <c r="M86" s="58"/>
      <c r="N86" s="58"/>
      <c r="O86" s="58"/>
      <c r="P86" s="58"/>
      <c r="Q86" s="59"/>
      <c r="R86" s="60"/>
      <c r="S86" s="60"/>
      <c r="T86" s="60"/>
      <c r="U86" s="60"/>
      <c r="V86" s="60"/>
      <c r="W86" s="60"/>
      <c r="X86" s="60"/>
      <c r="Y86" s="60"/>
      <c r="Z86" s="60"/>
      <c r="AA86" s="60"/>
      <c r="AB86" s="60"/>
      <c r="AC86" s="60"/>
      <c r="AD86" s="60"/>
      <c r="AE86" s="60"/>
      <c r="AF86" s="60"/>
      <c r="AG86" s="60"/>
      <c r="AH86" s="60"/>
      <c r="AI86" s="60"/>
      <c r="AJ86" s="60"/>
      <c r="AK86" s="60"/>
      <c r="AL86" s="36"/>
      <c r="AM86" s="36"/>
    </row>
    <row r="87" spans="2:39" hidden="1">
      <c r="B87" s="215"/>
      <c r="C87" s="217"/>
      <c r="D87" s="219"/>
      <c r="E87" s="61" t="s">
        <v>303</v>
      </c>
      <c r="F87" s="62">
        <f t="shared" ref="F87:L87" si="100">IF(ISBLANK(F86),"",IF(ISBLANK(F88),"",ROUND(F88-F86,10)))</f>
        <v>0</v>
      </c>
      <c r="G87" s="62">
        <f t="shared" si="100"/>
        <v>0</v>
      </c>
      <c r="H87" s="62">
        <f t="shared" si="100"/>
        <v>0</v>
      </c>
      <c r="I87" s="62">
        <f t="shared" si="100"/>
        <v>0</v>
      </c>
      <c r="J87" s="62">
        <f t="shared" si="100"/>
        <v>0</v>
      </c>
      <c r="K87" s="62">
        <f t="shared" si="100"/>
        <v>0</v>
      </c>
      <c r="L87" s="62">
        <f t="shared" si="100"/>
        <v>0</v>
      </c>
      <c r="M87" s="63" t="s">
        <v>304</v>
      </c>
      <c r="N87" s="63" t="str" cm="1">
        <f t="array" ref="N87">IFERROR(IF(M87="NO",MODE(IF($F$7:$L$7="YES",IF(F87:L87&gt;0,F87:L87))),MODE(IF($F$7:$L$7="YES",F87:L87))),"")</f>
        <v/>
      </c>
      <c r="O87" s="63" t="s">
        <v>304</v>
      </c>
      <c r="P87" s="63" t="str" cm="1">
        <f t="array" ref="P87">IFERROR(IF(O87="NO",MEDIAN(IF($F$7:$L$7="YES",IF(F87:L87&gt;0,F87:L87))),MEDIAN(IF($F$7:$L$7="YES",F87:L87))),"")</f>
        <v/>
      </c>
      <c r="Q87" s="63" t="str">
        <f t="shared" ref="Q87" si="101">IF(N87="","Median","Mode")</f>
        <v>Median</v>
      </c>
      <c r="R87" s="60"/>
      <c r="S87" s="60"/>
      <c r="T87" s="60"/>
      <c r="U87" s="60"/>
      <c r="V87" s="60"/>
      <c r="W87" s="60"/>
      <c r="X87" s="60"/>
      <c r="Y87" s="60"/>
      <c r="Z87" s="60"/>
      <c r="AA87" s="60"/>
      <c r="AB87" s="60"/>
      <c r="AC87" s="60"/>
      <c r="AD87" s="60"/>
      <c r="AE87" s="60"/>
      <c r="AF87" s="60"/>
      <c r="AG87" s="60"/>
      <c r="AH87" s="60"/>
      <c r="AI87" s="60"/>
      <c r="AJ87" s="60"/>
      <c r="AK87" s="60"/>
      <c r="AL87" s="36"/>
      <c r="AM87" s="36"/>
    </row>
    <row r="88" spans="2:39" ht="15" hidden="1" customHeight="1" thickBot="1">
      <c r="B88" s="214">
        <f t="shared" ref="B88" si="102">B86+1</f>
        <v>35</v>
      </c>
      <c r="C88" s="216"/>
      <c r="D88" s="218"/>
      <c r="E88" s="56"/>
      <c r="F88" s="57">
        <v>0</v>
      </c>
      <c r="G88" s="57">
        <v>0</v>
      </c>
      <c r="H88" s="57">
        <v>0</v>
      </c>
      <c r="I88" s="57">
        <v>0</v>
      </c>
      <c r="J88" s="57">
        <v>0</v>
      </c>
      <c r="K88" s="57">
        <v>0</v>
      </c>
      <c r="L88" s="57">
        <v>0</v>
      </c>
      <c r="M88" s="58"/>
      <c r="N88" s="58"/>
      <c r="O88" s="58"/>
      <c r="P88" s="58"/>
      <c r="Q88" s="59"/>
      <c r="R88" s="60"/>
      <c r="S88" s="60"/>
      <c r="T88" s="60"/>
      <c r="U88" s="60"/>
      <c r="V88" s="60"/>
      <c r="W88" s="60"/>
      <c r="X88" s="60"/>
      <c r="Y88" s="60"/>
      <c r="Z88" s="60"/>
      <c r="AA88" s="60"/>
      <c r="AB88" s="60"/>
      <c r="AC88" s="60"/>
      <c r="AD88" s="60"/>
      <c r="AE88" s="60"/>
      <c r="AF88" s="60"/>
      <c r="AG88" s="60"/>
      <c r="AH88" s="60"/>
      <c r="AI88" s="60"/>
      <c r="AJ88" s="60"/>
      <c r="AK88" s="60"/>
      <c r="AL88" s="36"/>
      <c r="AM88" s="36"/>
    </row>
    <row r="89" spans="2:39" hidden="1">
      <c r="B89" s="215"/>
      <c r="C89" s="217"/>
      <c r="D89" s="219"/>
      <c r="E89" s="61" t="s">
        <v>303</v>
      </c>
      <c r="F89" s="62">
        <f t="shared" ref="F89:L89" si="103">IF(ISBLANK(F88),"",IF(ISBLANK(F90),"",ROUND(F90-F88,10)))</f>
        <v>0</v>
      </c>
      <c r="G89" s="62">
        <f t="shared" si="103"/>
        <v>0</v>
      </c>
      <c r="H89" s="62">
        <f t="shared" si="103"/>
        <v>0</v>
      </c>
      <c r="I89" s="62">
        <f t="shared" si="103"/>
        <v>0</v>
      </c>
      <c r="J89" s="62">
        <f t="shared" si="103"/>
        <v>0</v>
      </c>
      <c r="K89" s="62">
        <f t="shared" si="103"/>
        <v>0</v>
      </c>
      <c r="L89" s="62">
        <f t="shared" si="103"/>
        <v>0</v>
      </c>
      <c r="M89" s="63" t="s">
        <v>304</v>
      </c>
      <c r="N89" s="63" t="str" cm="1">
        <f t="array" ref="N89">IFERROR(IF(M89="NO",MODE(IF($F$7:$L$7="YES",IF(F89:L89&gt;0,F89:L89))),MODE(IF($F$7:$L$7="YES",F89:L89))),"")</f>
        <v/>
      </c>
      <c r="O89" s="63" t="s">
        <v>304</v>
      </c>
      <c r="P89" s="63" t="str" cm="1">
        <f t="array" ref="P89">IFERROR(IF(O89="NO",MEDIAN(IF($F$7:$L$7="YES",IF(F89:L89&gt;0,F89:L89))),MEDIAN(IF($F$7:$L$7="YES",F89:L89))),"")</f>
        <v/>
      </c>
      <c r="Q89" s="63" t="str">
        <f t="shared" ref="Q89" si="104">IF(N89="","Median","Mode")</f>
        <v>Median</v>
      </c>
      <c r="R89" s="60"/>
      <c r="S89" s="60"/>
      <c r="T89" s="60"/>
      <c r="U89" s="60"/>
      <c r="V89" s="60"/>
      <c r="W89" s="60"/>
      <c r="X89" s="60"/>
      <c r="Y89" s="60"/>
      <c r="Z89" s="60"/>
      <c r="AA89" s="60"/>
      <c r="AB89" s="60"/>
      <c r="AC89" s="60"/>
      <c r="AD89" s="60"/>
      <c r="AE89" s="60"/>
      <c r="AF89" s="60"/>
      <c r="AG89" s="60"/>
      <c r="AH89" s="60"/>
      <c r="AI89" s="60"/>
      <c r="AJ89" s="60"/>
      <c r="AK89" s="60"/>
      <c r="AL89" s="36"/>
      <c r="AM89" s="36"/>
    </row>
    <row r="90" spans="2:39" ht="15" hidden="1" customHeight="1" thickBot="1">
      <c r="B90" s="214">
        <f t="shared" ref="B90" si="105">B88+1</f>
        <v>36</v>
      </c>
      <c r="C90" s="216"/>
      <c r="D90" s="218"/>
      <c r="E90" s="56"/>
      <c r="F90" s="57">
        <v>0</v>
      </c>
      <c r="G90" s="57">
        <v>0</v>
      </c>
      <c r="H90" s="57">
        <v>0</v>
      </c>
      <c r="I90" s="57">
        <v>0</v>
      </c>
      <c r="J90" s="57">
        <v>0</v>
      </c>
      <c r="K90" s="57">
        <v>0</v>
      </c>
      <c r="L90" s="57">
        <v>0</v>
      </c>
      <c r="M90" s="58"/>
      <c r="N90" s="58"/>
      <c r="O90" s="58"/>
      <c r="P90" s="58"/>
      <c r="Q90" s="59"/>
      <c r="R90" s="60"/>
      <c r="S90" s="60"/>
      <c r="T90" s="60"/>
      <c r="U90" s="60"/>
      <c r="V90" s="60"/>
      <c r="W90" s="60"/>
      <c r="X90" s="60"/>
      <c r="Y90" s="60"/>
      <c r="Z90" s="60"/>
      <c r="AA90" s="60"/>
      <c r="AB90" s="60"/>
      <c r="AC90" s="60"/>
      <c r="AD90" s="60"/>
      <c r="AE90" s="60"/>
      <c r="AF90" s="60"/>
      <c r="AG90" s="60"/>
      <c r="AH90" s="60"/>
      <c r="AI90" s="60"/>
      <c r="AJ90" s="60"/>
      <c r="AK90" s="60"/>
      <c r="AL90" s="36"/>
      <c r="AM90" s="36"/>
    </row>
    <row r="91" spans="2:39" hidden="1">
      <c r="B91" s="215"/>
      <c r="C91" s="217"/>
      <c r="D91" s="219"/>
      <c r="E91" s="61" t="s">
        <v>303</v>
      </c>
      <c r="F91" s="62">
        <f t="shared" ref="F91:L91" si="106">IF(ISBLANK(F90),"",IF(ISBLANK(F92),"",ROUND(F92-F90,10)))</f>
        <v>0</v>
      </c>
      <c r="G91" s="62">
        <f t="shared" si="106"/>
        <v>0</v>
      </c>
      <c r="H91" s="62">
        <f t="shared" si="106"/>
        <v>0</v>
      </c>
      <c r="I91" s="62">
        <f t="shared" si="106"/>
        <v>0</v>
      </c>
      <c r="J91" s="62">
        <f t="shared" si="106"/>
        <v>0</v>
      </c>
      <c r="K91" s="62">
        <f t="shared" si="106"/>
        <v>0</v>
      </c>
      <c r="L91" s="62">
        <f t="shared" si="106"/>
        <v>0</v>
      </c>
      <c r="M91" s="63" t="s">
        <v>304</v>
      </c>
      <c r="N91" s="63" t="str" cm="1">
        <f t="array" ref="N91">IFERROR(IF(M91="NO",MODE(IF($F$7:$L$7="YES",IF(F91:L91&gt;0,F91:L91))),MODE(IF($F$7:$L$7="YES",F91:L91))),"")</f>
        <v/>
      </c>
      <c r="O91" s="63" t="s">
        <v>304</v>
      </c>
      <c r="P91" s="63" t="str" cm="1">
        <f t="array" ref="P91">IFERROR(IF(O91="NO",MEDIAN(IF($F$7:$L$7="YES",IF(F91:L91&gt;0,F91:L91))),MEDIAN(IF($F$7:$L$7="YES",F91:L91))),"")</f>
        <v/>
      </c>
      <c r="Q91" s="63" t="str">
        <f t="shared" ref="Q91" si="107">IF(N91="","Median","Mode")</f>
        <v>Median</v>
      </c>
      <c r="R91" s="60"/>
      <c r="S91" s="60"/>
      <c r="T91" s="60"/>
      <c r="U91" s="60"/>
      <c r="V91" s="60"/>
      <c r="W91" s="60"/>
      <c r="X91" s="60"/>
      <c r="Y91" s="60"/>
      <c r="Z91" s="60"/>
      <c r="AA91" s="60"/>
      <c r="AB91" s="60"/>
      <c r="AC91" s="60"/>
      <c r="AD91" s="60"/>
      <c r="AE91" s="60"/>
      <c r="AF91" s="60"/>
      <c r="AG91" s="60"/>
      <c r="AH91" s="60"/>
      <c r="AI91" s="60"/>
      <c r="AJ91" s="60"/>
      <c r="AK91" s="60"/>
      <c r="AL91" s="36"/>
      <c r="AM91" s="36"/>
    </row>
    <row r="92" spans="2:39" ht="15" hidden="1" customHeight="1" thickBot="1">
      <c r="B92" s="214">
        <f t="shared" ref="B92" si="108">B90+1</f>
        <v>37</v>
      </c>
      <c r="C92" s="216"/>
      <c r="D92" s="218"/>
      <c r="E92" s="56"/>
      <c r="F92" s="57">
        <v>0</v>
      </c>
      <c r="G92" s="57">
        <v>0</v>
      </c>
      <c r="H92" s="57">
        <v>0</v>
      </c>
      <c r="I92" s="57">
        <v>0</v>
      </c>
      <c r="J92" s="57">
        <v>0</v>
      </c>
      <c r="K92" s="57">
        <v>0</v>
      </c>
      <c r="L92" s="57">
        <v>0</v>
      </c>
      <c r="M92" s="58"/>
      <c r="N92" s="58"/>
      <c r="O92" s="58"/>
      <c r="P92" s="58"/>
      <c r="Q92" s="59"/>
      <c r="R92" s="60"/>
      <c r="S92" s="60"/>
      <c r="T92" s="60"/>
      <c r="U92" s="60"/>
      <c r="V92" s="60"/>
      <c r="W92" s="60"/>
      <c r="X92" s="60"/>
      <c r="Y92" s="60"/>
      <c r="Z92" s="60"/>
      <c r="AA92" s="60"/>
      <c r="AB92" s="60"/>
      <c r="AC92" s="60"/>
      <c r="AD92" s="60"/>
      <c r="AE92" s="60"/>
      <c r="AF92" s="60"/>
      <c r="AG92" s="60"/>
      <c r="AH92" s="60"/>
      <c r="AI92" s="60"/>
      <c r="AJ92" s="60"/>
      <c r="AK92" s="60"/>
      <c r="AL92" s="36"/>
      <c r="AM92" s="36"/>
    </row>
    <row r="93" spans="2:39" hidden="1">
      <c r="B93" s="215"/>
      <c r="C93" s="217"/>
      <c r="D93" s="219"/>
      <c r="E93" s="61" t="s">
        <v>303</v>
      </c>
      <c r="F93" s="62">
        <f t="shared" ref="F93:L93" si="109">IF(ISBLANK(F92),"",IF(ISBLANK(F94),"",ROUND(F94-F92,10)))</f>
        <v>0</v>
      </c>
      <c r="G93" s="62">
        <f t="shared" si="109"/>
        <v>0</v>
      </c>
      <c r="H93" s="62">
        <f t="shared" si="109"/>
        <v>0</v>
      </c>
      <c r="I93" s="62">
        <f t="shared" si="109"/>
        <v>0</v>
      </c>
      <c r="J93" s="62">
        <f t="shared" si="109"/>
        <v>0</v>
      </c>
      <c r="K93" s="62">
        <f t="shared" si="109"/>
        <v>0</v>
      </c>
      <c r="L93" s="62">
        <f t="shared" si="109"/>
        <v>0</v>
      </c>
      <c r="M93" s="63" t="s">
        <v>304</v>
      </c>
      <c r="N93" s="63" t="str" cm="1">
        <f t="array" ref="N93">IFERROR(IF(M93="NO",MODE(IF($F$7:$L$7="YES",IF(F93:L93&gt;0,F93:L93))),MODE(IF($F$7:$L$7="YES",F93:L93))),"")</f>
        <v/>
      </c>
      <c r="O93" s="63" t="s">
        <v>304</v>
      </c>
      <c r="P93" s="63" t="str" cm="1">
        <f t="array" ref="P93">IFERROR(IF(O93="NO",MEDIAN(IF($F$7:$L$7="YES",IF(F93:L93&gt;0,F93:L93))),MEDIAN(IF($F$7:$L$7="YES",F93:L93))),"")</f>
        <v/>
      </c>
      <c r="Q93" s="63" t="str">
        <f t="shared" ref="Q93" si="110">IF(N93="","Median","Mode")</f>
        <v>Median</v>
      </c>
      <c r="R93" s="60"/>
      <c r="S93" s="60"/>
      <c r="T93" s="60"/>
      <c r="U93" s="60"/>
      <c r="V93" s="60"/>
      <c r="W93" s="60"/>
      <c r="X93" s="60"/>
      <c r="Y93" s="60"/>
      <c r="Z93" s="60"/>
      <c r="AA93" s="60"/>
      <c r="AB93" s="60"/>
      <c r="AC93" s="60"/>
      <c r="AD93" s="60"/>
      <c r="AE93" s="60"/>
      <c r="AF93" s="60"/>
      <c r="AG93" s="60"/>
      <c r="AH93" s="60"/>
      <c r="AI93" s="60"/>
      <c r="AJ93" s="60"/>
      <c r="AK93" s="60"/>
      <c r="AL93" s="36"/>
      <c r="AM93" s="36"/>
    </row>
    <row r="94" spans="2:39" ht="15" hidden="1" customHeight="1" thickBot="1">
      <c r="B94" s="214">
        <f t="shared" ref="B94" si="111">B92+1</f>
        <v>38</v>
      </c>
      <c r="C94" s="216"/>
      <c r="D94" s="218"/>
      <c r="E94" s="56"/>
      <c r="F94" s="57">
        <v>0</v>
      </c>
      <c r="G94" s="57">
        <v>0</v>
      </c>
      <c r="H94" s="57">
        <v>0</v>
      </c>
      <c r="I94" s="57">
        <v>0</v>
      </c>
      <c r="J94" s="57">
        <v>0</v>
      </c>
      <c r="K94" s="57">
        <v>0</v>
      </c>
      <c r="L94" s="57">
        <v>0</v>
      </c>
      <c r="M94" s="58"/>
      <c r="N94" s="58"/>
      <c r="O94" s="58"/>
      <c r="P94" s="58"/>
      <c r="Q94" s="59"/>
      <c r="R94" s="60"/>
      <c r="S94" s="60"/>
      <c r="T94" s="60"/>
      <c r="U94" s="60"/>
      <c r="V94" s="60"/>
      <c r="W94" s="60"/>
      <c r="X94" s="60"/>
      <c r="Y94" s="60"/>
      <c r="Z94" s="60"/>
      <c r="AA94" s="60"/>
      <c r="AB94" s="60"/>
      <c r="AC94" s="60"/>
      <c r="AD94" s="60"/>
      <c r="AE94" s="60"/>
      <c r="AF94" s="60"/>
      <c r="AG94" s="60"/>
      <c r="AH94" s="60"/>
      <c r="AI94" s="60"/>
      <c r="AJ94" s="60"/>
      <c r="AK94" s="60"/>
      <c r="AL94" s="36"/>
      <c r="AM94" s="36"/>
    </row>
    <row r="95" spans="2:39" hidden="1">
      <c r="B95" s="215"/>
      <c r="C95" s="217"/>
      <c r="D95" s="219"/>
      <c r="E95" s="61" t="s">
        <v>303</v>
      </c>
      <c r="F95" s="62">
        <f t="shared" ref="F95:L95" si="112">IF(ISBLANK(F94),"",IF(ISBLANK(F96),"",ROUND(F96-F94,10)))</f>
        <v>0</v>
      </c>
      <c r="G95" s="62">
        <f t="shared" si="112"/>
        <v>0</v>
      </c>
      <c r="H95" s="62">
        <f t="shared" si="112"/>
        <v>0</v>
      </c>
      <c r="I95" s="62">
        <f t="shared" si="112"/>
        <v>0</v>
      </c>
      <c r="J95" s="62">
        <f t="shared" si="112"/>
        <v>0</v>
      </c>
      <c r="K95" s="62">
        <f t="shared" si="112"/>
        <v>0</v>
      </c>
      <c r="L95" s="62">
        <f t="shared" si="112"/>
        <v>0</v>
      </c>
      <c r="M95" s="63" t="s">
        <v>304</v>
      </c>
      <c r="N95" s="63" t="str" cm="1">
        <f t="array" ref="N95">IFERROR(IF(M95="NO",MODE(IF($F$7:$L$7="YES",IF(F95:L95&gt;0,F95:L95))),MODE(IF($F$7:$L$7="YES",F95:L95))),"")</f>
        <v/>
      </c>
      <c r="O95" s="63" t="s">
        <v>304</v>
      </c>
      <c r="P95" s="63" t="str" cm="1">
        <f t="array" ref="P95">IFERROR(IF(O95="NO",MEDIAN(IF($F$7:$L$7="YES",IF(F95:L95&gt;0,F95:L95))),MEDIAN(IF($F$7:$L$7="YES",F95:L95))),"")</f>
        <v/>
      </c>
      <c r="Q95" s="63" t="str">
        <f t="shared" ref="Q95" si="113">IF(N95="","Median","Mode")</f>
        <v>Median</v>
      </c>
      <c r="R95" s="60"/>
      <c r="S95" s="60"/>
      <c r="T95" s="60"/>
      <c r="U95" s="60"/>
      <c r="V95" s="60"/>
      <c r="W95" s="60"/>
      <c r="X95" s="60"/>
      <c r="Y95" s="60"/>
      <c r="Z95" s="60"/>
      <c r="AA95" s="60"/>
      <c r="AB95" s="60"/>
      <c r="AC95" s="60"/>
      <c r="AD95" s="60"/>
      <c r="AE95" s="60"/>
      <c r="AF95" s="60"/>
      <c r="AG95" s="60"/>
      <c r="AH95" s="60"/>
      <c r="AI95" s="60"/>
      <c r="AJ95" s="60"/>
      <c r="AK95" s="60"/>
      <c r="AL95" s="36"/>
      <c r="AM95" s="36"/>
    </row>
    <row r="96" spans="2:39" ht="15" hidden="1" customHeight="1" thickBot="1">
      <c r="B96" s="214">
        <f t="shared" ref="B96" si="114">B94+1</f>
        <v>39</v>
      </c>
      <c r="C96" s="216"/>
      <c r="D96" s="218"/>
      <c r="E96" s="56"/>
      <c r="F96" s="57">
        <v>0</v>
      </c>
      <c r="G96" s="57">
        <v>0</v>
      </c>
      <c r="H96" s="57">
        <v>0</v>
      </c>
      <c r="I96" s="57">
        <v>0</v>
      </c>
      <c r="J96" s="57">
        <v>0</v>
      </c>
      <c r="K96" s="57">
        <v>0</v>
      </c>
      <c r="L96" s="57">
        <v>0</v>
      </c>
      <c r="M96" s="58"/>
      <c r="N96" s="58"/>
      <c r="O96" s="58"/>
      <c r="P96" s="58"/>
      <c r="Q96" s="59"/>
      <c r="R96" s="60"/>
      <c r="S96" s="60"/>
      <c r="T96" s="60"/>
      <c r="U96" s="60"/>
      <c r="V96" s="60"/>
      <c r="W96" s="60"/>
      <c r="X96" s="60"/>
      <c r="Y96" s="60"/>
      <c r="Z96" s="60"/>
      <c r="AA96" s="60"/>
      <c r="AB96" s="60"/>
      <c r="AC96" s="60"/>
      <c r="AD96" s="60"/>
      <c r="AE96" s="60"/>
      <c r="AF96" s="60"/>
      <c r="AG96" s="60"/>
      <c r="AH96" s="60"/>
      <c r="AI96" s="60"/>
      <c r="AJ96" s="60"/>
      <c r="AK96" s="60"/>
      <c r="AL96" s="36"/>
      <c r="AM96" s="36"/>
    </row>
    <row r="97" spans="2:39" hidden="1">
      <c r="B97" s="215"/>
      <c r="C97" s="217"/>
      <c r="D97" s="219"/>
      <c r="E97" s="61" t="s">
        <v>303</v>
      </c>
      <c r="F97" s="62">
        <f t="shared" ref="F97:L97" si="115">IF(ISBLANK(F96),"",IF(ISBLANK(F98),"",ROUND(F98-F96,10)))</f>
        <v>0</v>
      </c>
      <c r="G97" s="62">
        <f t="shared" si="115"/>
        <v>0</v>
      </c>
      <c r="H97" s="62">
        <f t="shared" si="115"/>
        <v>0</v>
      </c>
      <c r="I97" s="62">
        <f t="shared" si="115"/>
        <v>0</v>
      </c>
      <c r="J97" s="62">
        <f t="shared" si="115"/>
        <v>0</v>
      </c>
      <c r="K97" s="62">
        <f t="shared" si="115"/>
        <v>0</v>
      </c>
      <c r="L97" s="62">
        <f t="shared" si="115"/>
        <v>0</v>
      </c>
      <c r="M97" s="63" t="s">
        <v>304</v>
      </c>
      <c r="N97" s="63" t="str" cm="1">
        <f t="array" ref="N97">IFERROR(IF(M97="NO",MODE(IF($F$7:$L$7="YES",IF(F97:L97&gt;0,F97:L97))),MODE(IF($F$7:$L$7="YES",F97:L97))),"")</f>
        <v/>
      </c>
      <c r="O97" s="63" t="s">
        <v>304</v>
      </c>
      <c r="P97" s="63" t="str" cm="1">
        <f t="array" ref="P97">IFERROR(IF(O97="NO",MEDIAN(IF($F$7:$L$7="YES",IF(F97:L97&gt;0,F97:L97))),MEDIAN(IF($F$7:$L$7="YES",F97:L97))),"")</f>
        <v/>
      </c>
      <c r="Q97" s="63" t="str">
        <f t="shared" ref="Q97" si="116">IF(N97="","Median","Mode")</f>
        <v>Median</v>
      </c>
      <c r="R97" s="60"/>
      <c r="S97" s="60"/>
      <c r="T97" s="60"/>
      <c r="U97" s="60"/>
      <c r="V97" s="60"/>
      <c r="W97" s="60"/>
      <c r="X97" s="60"/>
      <c r="Y97" s="60"/>
      <c r="Z97" s="60"/>
      <c r="AA97" s="60"/>
      <c r="AB97" s="60"/>
      <c r="AC97" s="60"/>
      <c r="AD97" s="60"/>
      <c r="AE97" s="60"/>
      <c r="AF97" s="60"/>
      <c r="AG97" s="60"/>
      <c r="AH97" s="60"/>
      <c r="AI97" s="60"/>
      <c r="AJ97" s="60"/>
      <c r="AK97" s="60"/>
      <c r="AL97" s="36"/>
      <c r="AM97" s="36"/>
    </row>
    <row r="98" spans="2:39" ht="15" hidden="1" customHeight="1" thickBot="1">
      <c r="B98" s="214">
        <f t="shared" ref="B98" si="117">B96+1</f>
        <v>40</v>
      </c>
      <c r="C98" s="216"/>
      <c r="D98" s="218"/>
      <c r="E98" s="56"/>
      <c r="F98" s="57">
        <v>0</v>
      </c>
      <c r="G98" s="57">
        <v>0</v>
      </c>
      <c r="H98" s="57">
        <v>0</v>
      </c>
      <c r="I98" s="57">
        <v>0</v>
      </c>
      <c r="J98" s="57">
        <v>0</v>
      </c>
      <c r="K98" s="57">
        <v>0</v>
      </c>
      <c r="L98" s="57">
        <v>0</v>
      </c>
      <c r="M98" s="58"/>
      <c r="N98" s="58"/>
      <c r="O98" s="58"/>
      <c r="P98" s="58"/>
      <c r="Q98" s="59"/>
      <c r="R98" s="60"/>
      <c r="S98" s="60"/>
      <c r="T98" s="60"/>
      <c r="U98" s="60"/>
      <c r="V98" s="60"/>
      <c r="W98" s="60"/>
      <c r="X98" s="60"/>
      <c r="Y98" s="60"/>
      <c r="Z98" s="60"/>
      <c r="AA98" s="60"/>
      <c r="AB98" s="60"/>
      <c r="AC98" s="60"/>
      <c r="AD98" s="60"/>
      <c r="AE98" s="60"/>
      <c r="AF98" s="60"/>
      <c r="AG98" s="60"/>
      <c r="AH98" s="60"/>
      <c r="AI98" s="60"/>
      <c r="AJ98" s="60"/>
      <c r="AK98" s="60"/>
      <c r="AL98" s="36"/>
      <c r="AM98" s="36"/>
    </row>
    <row r="99" spans="2:39" hidden="1">
      <c r="B99" s="215"/>
      <c r="C99" s="217"/>
      <c r="D99" s="219"/>
      <c r="E99" s="61" t="s">
        <v>303</v>
      </c>
      <c r="F99" s="62" t="str">
        <f t="shared" ref="F99:L99" si="118">IF(ISBLANK(F98),"",IF(ISBLANK(F100),"",ROUND(F100-F98,10)))</f>
        <v/>
      </c>
      <c r="G99" s="62" t="str">
        <f t="shared" si="118"/>
        <v/>
      </c>
      <c r="H99" s="62" t="str">
        <f t="shared" si="118"/>
        <v/>
      </c>
      <c r="I99" s="62" t="str">
        <f t="shared" si="118"/>
        <v/>
      </c>
      <c r="J99" s="62" t="str">
        <f t="shared" si="118"/>
        <v/>
      </c>
      <c r="K99" s="62" t="str">
        <f t="shared" si="118"/>
        <v/>
      </c>
      <c r="L99" s="62" t="str">
        <f t="shared" si="118"/>
        <v/>
      </c>
      <c r="M99" s="63" t="s">
        <v>304</v>
      </c>
      <c r="N99" s="63" t="str" cm="1">
        <f t="array" ref="N99">IFERROR(IF(M99="NO",MODE(IF($F$7:$L$7="YES",IF(F99:L99&gt;0,F99:L99))),MODE(IF($F$7:$L$7="YES",F99:L99))),"")</f>
        <v/>
      </c>
      <c r="O99" s="63" t="s">
        <v>304</v>
      </c>
      <c r="P99" s="63" t="str" cm="1">
        <f t="array" ref="P99">IFERROR(IF(O99="NO",MEDIAN(IF($F$7:$L$7="YES",IF(F99:L99&gt;0,F99:L99))),MEDIAN(IF($F$7:$L$7="YES",F99:L99))),"")</f>
        <v/>
      </c>
      <c r="Q99" s="63" t="str">
        <f t="shared" ref="Q99" si="119">IF(N99="","Median","Mode")</f>
        <v>Median</v>
      </c>
      <c r="R99" s="60"/>
      <c r="S99" s="60"/>
      <c r="T99" s="60"/>
      <c r="U99" s="60"/>
      <c r="V99" s="60"/>
      <c r="W99" s="60"/>
      <c r="X99" s="60"/>
      <c r="Y99" s="60"/>
      <c r="Z99" s="60"/>
      <c r="AA99" s="60"/>
      <c r="AB99" s="60"/>
      <c r="AC99" s="60"/>
      <c r="AD99" s="60"/>
      <c r="AE99" s="60"/>
      <c r="AF99" s="60"/>
      <c r="AG99" s="60"/>
      <c r="AH99" s="60"/>
      <c r="AI99" s="60"/>
      <c r="AJ99" s="60"/>
      <c r="AK99" s="60"/>
      <c r="AL99" s="36"/>
      <c r="AM99" s="36"/>
    </row>
    <row r="100" spans="2:39" ht="15" customHeight="1" thickBot="1">
      <c r="B100" s="214"/>
      <c r="C100" s="220"/>
      <c r="D100" s="218"/>
      <c r="E100" s="56"/>
      <c r="F100" s="57"/>
      <c r="G100" s="57"/>
      <c r="H100" s="57"/>
      <c r="I100" s="57"/>
      <c r="J100" s="57"/>
      <c r="K100" s="57"/>
      <c r="L100" s="57"/>
      <c r="M100" s="58"/>
      <c r="N100" s="58"/>
      <c r="O100" s="58"/>
      <c r="P100" s="58"/>
      <c r="Q100" s="59"/>
      <c r="T100" s="38"/>
      <c r="U100" s="38"/>
      <c r="V100" s="38"/>
      <c r="AE100" s="36"/>
      <c r="AF100" s="36"/>
      <c r="AG100" s="36"/>
      <c r="AH100" s="36"/>
      <c r="AI100" s="36"/>
      <c r="AJ100" s="36"/>
      <c r="AK100" s="36"/>
      <c r="AL100" s="36"/>
      <c r="AM100" s="36"/>
    </row>
    <row r="101" spans="2:39" customFormat="1">
      <c r="B101" s="215"/>
      <c r="C101" s="221"/>
      <c r="D101" s="219"/>
      <c r="E101" s="71"/>
      <c r="F101" s="72" t="str">
        <f>IF(ISBLANK(F100),"",IF(ISBLANK(F102),"",ROUND(F102-F100,10)))</f>
        <v/>
      </c>
      <c r="G101" s="72" t="str">
        <f t="shared" ref="G101:L101" si="120">IF(ISBLANK(G100),"",IF(ISBLANK(G102),"",ROUND(G102-G100,10)))</f>
        <v/>
      </c>
      <c r="H101" s="72" t="str">
        <f t="shared" si="120"/>
        <v/>
      </c>
      <c r="I101" s="72" t="str">
        <f t="shared" si="120"/>
        <v/>
      </c>
      <c r="J101" s="72" t="str">
        <f t="shared" si="120"/>
        <v/>
      </c>
      <c r="K101" s="72" t="str">
        <f t="shared" si="120"/>
        <v/>
      </c>
      <c r="L101" s="72" t="str">
        <f t="shared" si="120"/>
        <v/>
      </c>
      <c r="M101" s="63"/>
      <c r="N101" s="63"/>
      <c r="O101" s="73"/>
    </row>
    <row r="102" spans="2:39">
      <c r="I102" s="39"/>
      <c r="J102" s="39"/>
      <c r="K102" s="39"/>
      <c r="T102" s="38"/>
      <c r="U102" s="38"/>
      <c r="V102" s="38"/>
      <c r="AE102" s="36"/>
      <c r="AF102" s="36"/>
      <c r="AG102" s="36"/>
      <c r="AH102" s="36"/>
      <c r="AI102" s="36"/>
      <c r="AJ102" s="36"/>
      <c r="AK102" s="36"/>
      <c r="AL102" s="36"/>
      <c r="AM102" s="36"/>
    </row>
    <row r="103" spans="2:39">
      <c r="C103" s="64" t="s">
        <v>314</v>
      </c>
      <c r="D103" s="65"/>
      <c r="E103"/>
      <c r="F103" s="63">
        <f t="shared" ref="F103:L103" si="121">F104+F105</f>
        <v>2.0023148000000001E-3</v>
      </c>
      <c r="G103" s="63">
        <f t="shared" si="121"/>
        <v>2.0717592999999999E-3</v>
      </c>
      <c r="H103" s="63">
        <f t="shared" si="121"/>
        <v>1.9212961999999999E-3</v>
      </c>
      <c r="I103" s="63">
        <f t="shared" si="121"/>
        <v>1.7476852E-3</v>
      </c>
      <c r="J103" s="63">
        <f t="shared" si="121"/>
        <v>1.5972222E-3</v>
      </c>
      <c r="K103" s="63">
        <f t="shared" si="121"/>
        <v>1.8055556000000001E-3</v>
      </c>
      <c r="L103" s="63">
        <f t="shared" si="121"/>
        <v>1.4236111E-3</v>
      </c>
      <c r="P103" s="63">
        <f>P104+P105</f>
        <v>1.5625000000000001E-3</v>
      </c>
      <c r="T103" s="38"/>
      <c r="U103" s="38"/>
      <c r="V103" s="38"/>
      <c r="AE103" s="36"/>
      <c r="AF103" s="36"/>
      <c r="AG103" s="36"/>
      <c r="AH103" s="36"/>
      <c r="AI103" s="36"/>
      <c r="AJ103" s="36"/>
      <c r="AK103" s="36"/>
      <c r="AL103" s="36"/>
      <c r="AM103" s="36"/>
    </row>
    <row r="104" spans="2:39">
      <c r="C104" s="64" t="s">
        <v>315</v>
      </c>
      <c r="D104" s="65" t="s">
        <v>307</v>
      </c>
      <c r="E104"/>
      <c r="F104" s="66">
        <f t="shared" ref="F104:L104" si="122">SUMIF($E$10:$E$101,"W",F10:F101)</f>
        <v>0</v>
      </c>
      <c r="G104" s="66">
        <f t="shared" si="122"/>
        <v>0</v>
      </c>
      <c r="H104" s="66">
        <f t="shared" si="122"/>
        <v>0</v>
      </c>
      <c r="I104" s="162">
        <f t="shared" si="122"/>
        <v>0</v>
      </c>
      <c r="J104" s="162">
        <f t="shared" si="122"/>
        <v>0</v>
      </c>
      <c r="K104" s="162">
        <f t="shared" si="122"/>
        <v>0</v>
      </c>
      <c r="L104" s="162">
        <f t="shared" si="122"/>
        <v>0</v>
      </c>
      <c r="P104" s="63">
        <f>SUMIFS(P10:P100,E10:E100,"W",Q10:Q100,"median")+SUMIFS(N10:N100,E10:E100,"W",Q10:Q100,"Mode")</f>
        <v>0</v>
      </c>
      <c r="T104" s="38"/>
      <c r="U104" s="38"/>
      <c r="V104" s="38"/>
      <c r="AE104" s="36"/>
      <c r="AF104" s="36"/>
      <c r="AG104" s="36"/>
      <c r="AH104" s="36"/>
      <c r="AI104" s="36"/>
      <c r="AJ104" s="36"/>
      <c r="AK104" s="36"/>
      <c r="AL104" s="36"/>
      <c r="AM104" s="36"/>
    </row>
    <row r="105" spans="2:39">
      <c r="C105" s="67" t="s">
        <v>316</v>
      </c>
      <c r="D105" s="68" t="s">
        <v>303</v>
      </c>
      <c r="E105"/>
      <c r="F105" s="66">
        <f t="shared" ref="F105:L105" si="123">SUMIF($E$10:$E$101,"P",F10:F101)</f>
        <v>2.0023148000000001E-3</v>
      </c>
      <c r="G105" s="66">
        <f t="shared" si="123"/>
        <v>2.0717592999999999E-3</v>
      </c>
      <c r="H105" s="66">
        <f t="shared" si="123"/>
        <v>1.9212961999999999E-3</v>
      </c>
      <c r="I105" s="162">
        <f t="shared" si="123"/>
        <v>1.7476852E-3</v>
      </c>
      <c r="J105" s="162">
        <f t="shared" si="123"/>
        <v>1.5972222E-3</v>
      </c>
      <c r="K105" s="162">
        <f t="shared" si="123"/>
        <v>1.8055556000000001E-3</v>
      </c>
      <c r="L105" s="162">
        <f t="shared" si="123"/>
        <v>1.4236111E-3</v>
      </c>
      <c r="P105" s="66">
        <f>SUMIFS(P10:P100,E10:E100,"P",Q10:Q100,"median")+SUMIFS(N10:N100,E10:E100,"P",Q10:Q100,"Mode")</f>
        <v>1.5625000000000001E-3</v>
      </c>
      <c r="T105" s="38"/>
      <c r="U105" s="38"/>
      <c r="V105" s="38"/>
      <c r="AH105" s="36"/>
      <c r="AI105" s="36"/>
      <c r="AJ105" s="36"/>
      <c r="AK105" s="36"/>
      <c r="AL105" s="36"/>
      <c r="AM105" s="36"/>
    </row>
    <row r="106" spans="2:39">
      <c r="I106"/>
      <c r="N106"/>
      <c r="O106"/>
    </row>
    <row r="107" spans="2:39" s="38" customFormat="1">
      <c r="B107" s="36"/>
      <c r="C107" s="113" t="s">
        <v>317</v>
      </c>
      <c r="D107" s="114">
        <f>P103</f>
        <v>1.5625000000000001E-3</v>
      </c>
      <c r="N107"/>
      <c r="O107"/>
      <c r="T107" s="39"/>
      <c r="U107" s="39"/>
      <c r="V107" s="39"/>
    </row>
    <row r="108" spans="2:39" s="38" customFormat="1">
      <c r="B108" s="36"/>
      <c r="C108" s="113" t="s">
        <v>318</v>
      </c>
      <c r="D108" s="114">
        <f>P105</f>
        <v>1.5625000000000001E-3</v>
      </c>
      <c r="T108" s="39"/>
      <c r="U108" s="39"/>
      <c r="V108" s="39"/>
    </row>
    <row r="109" spans="2:39" s="38" customFormat="1">
      <c r="B109" s="36"/>
      <c r="C109" s="113" t="s">
        <v>319</v>
      </c>
      <c r="D109" s="114">
        <v>0</v>
      </c>
      <c r="G109"/>
      <c r="T109" s="39"/>
      <c r="U109" s="39"/>
      <c r="V109" s="39"/>
    </row>
    <row r="110" spans="2:39" s="38" customFormat="1">
      <c r="B110" s="36"/>
      <c r="C110" s="113" t="s">
        <v>320</v>
      </c>
      <c r="D110" s="114">
        <f>P105</f>
        <v>1.5625000000000001E-3</v>
      </c>
      <c r="F110" s="69"/>
      <c r="J110" s="36"/>
      <c r="T110" s="39"/>
      <c r="U110" s="39"/>
      <c r="V110" s="39"/>
    </row>
    <row r="111" spans="2:39" s="38" customFormat="1">
      <c r="B111" s="36"/>
      <c r="C111" s="113" t="s">
        <v>321</v>
      </c>
      <c r="D111" s="114">
        <f>P104</f>
        <v>0</v>
      </c>
      <c r="H111" s="36"/>
      <c r="T111" s="39"/>
      <c r="U111" s="39"/>
      <c r="V111" s="39"/>
    </row>
    <row r="112" spans="2:39" s="38" customFormat="1">
      <c r="B112" s="36"/>
      <c r="C112" s="113" t="s">
        <v>322</v>
      </c>
      <c r="D112" s="115">
        <f>D110/D107</f>
        <v>1</v>
      </c>
      <c r="T112" s="39"/>
      <c r="U112" s="39"/>
      <c r="V112" s="39"/>
    </row>
    <row r="113" spans="2:22" s="38" customFormat="1">
      <c r="B113" s="36"/>
      <c r="C113" s="36"/>
      <c r="D113" s="44"/>
      <c r="T113" s="39"/>
      <c r="U113" s="39"/>
      <c r="V113" s="39"/>
    </row>
    <row r="114" spans="2:22" s="38" customFormat="1">
      <c r="B114" s="36"/>
      <c r="C114" s="36"/>
      <c r="D114" s="44"/>
      <c r="T114" s="39"/>
      <c r="U114" s="39"/>
      <c r="V114" s="39"/>
    </row>
    <row r="115" spans="2:22" s="38" customFormat="1">
      <c r="B115" s="36"/>
      <c r="C115" s="36"/>
      <c r="D115" s="44"/>
      <c r="T115" s="39"/>
      <c r="U115" s="39"/>
      <c r="V115" s="39"/>
    </row>
    <row r="116" spans="2:22" s="38" customFormat="1">
      <c r="B116" s="36"/>
      <c r="C116" s="36"/>
      <c r="D116" s="44"/>
      <c r="T116" s="39"/>
      <c r="U116" s="39"/>
      <c r="V116" s="39"/>
    </row>
    <row r="117" spans="2:22" s="38" customFormat="1">
      <c r="B117" s="36"/>
      <c r="C117" s="36"/>
      <c r="D117" s="44"/>
      <c r="T117" s="39"/>
      <c r="U117" s="39"/>
      <c r="V117" s="39"/>
    </row>
    <row r="118" spans="2:22" s="38" customFormat="1">
      <c r="B118" s="36"/>
      <c r="C118" s="36"/>
      <c r="D118" s="44"/>
      <c r="T118" s="39"/>
      <c r="U118" s="39"/>
      <c r="V118" s="39"/>
    </row>
  </sheetData>
  <mergeCells count="157">
    <mergeCell ref="M5:N5"/>
    <mergeCell ref="O5:P5"/>
    <mergeCell ref="C4:D4"/>
    <mergeCell ref="E4:F4"/>
    <mergeCell ref="G4:I4"/>
    <mergeCell ref="J4:K4"/>
    <mergeCell ref="M4:N4"/>
    <mergeCell ref="O4:P4"/>
    <mergeCell ref="B1:X1"/>
    <mergeCell ref="B2:C2"/>
    <mergeCell ref="C3:D3"/>
    <mergeCell ref="E3:F3"/>
    <mergeCell ref="J3:K3"/>
    <mergeCell ref="M3:N3"/>
    <mergeCell ref="O3:P3"/>
    <mergeCell ref="B12:B13"/>
    <mergeCell ref="C12:C13"/>
    <mergeCell ref="D12:D13"/>
    <mergeCell ref="B14:B15"/>
    <mergeCell ref="C14:C15"/>
    <mergeCell ref="D14:D15"/>
    <mergeCell ref="C5:D5"/>
    <mergeCell ref="E5:F5"/>
    <mergeCell ref="J5:K5"/>
    <mergeCell ref="B10:B11"/>
    <mergeCell ref="C10:C11"/>
    <mergeCell ref="D10:D11"/>
    <mergeCell ref="B20:B21"/>
    <mergeCell ref="C20:C21"/>
    <mergeCell ref="D20:D21"/>
    <mergeCell ref="B22:B23"/>
    <mergeCell ref="C22:C23"/>
    <mergeCell ref="D22:D23"/>
    <mergeCell ref="B16:B17"/>
    <mergeCell ref="C16:C17"/>
    <mergeCell ref="D16:D17"/>
    <mergeCell ref="B18:B19"/>
    <mergeCell ref="C18:C19"/>
    <mergeCell ref="D18:D19"/>
    <mergeCell ref="B28:B29"/>
    <mergeCell ref="C28:C29"/>
    <mergeCell ref="D28:D29"/>
    <mergeCell ref="B30:B31"/>
    <mergeCell ref="C30:C31"/>
    <mergeCell ref="D30:D31"/>
    <mergeCell ref="B24:B25"/>
    <mergeCell ref="C24:C25"/>
    <mergeCell ref="D24:D25"/>
    <mergeCell ref="B26:B27"/>
    <mergeCell ref="C26:C27"/>
    <mergeCell ref="D26:D27"/>
    <mergeCell ref="B36:B37"/>
    <mergeCell ref="C36:C37"/>
    <mergeCell ref="D36:D37"/>
    <mergeCell ref="B38:B39"/>
    <mergeCell ref="C38:C39"/>
    <mergeCell ref="D38:D39"/>
    <mergeCell ref="B32:B33"/>
    <mergeCell ref="C32:C33"/>
    <mergeCell ref="D32:D33"/>
    <mergeCell ref="B34:B35"/>
    <mergeCell ref="C34:C35"/>
    <mergeCell ref="D34:D35"/>
    <mergeCell ref="B44:B45"/>
    <mergeCell ref="C44:C45"/>
    <mergeCell ref="D44:D45"/>
    <mergeCell ref="B46:B47"/>
    <mergeCell ref="C46:C47"/>
    <mergeCell ref="D46:D47"/>
    <mergeCell ref="B40:B41"/>
    <mergeCell ref="C40:C41"/>
    <mergeCell ref="D40:D41"/>
    <mergeCell ref="B42:B43"/>
    <mergeCell ref="C42:C43"/>
    <mergeCell ref="D42:D43"/>
    <mergeCell ref="B52:B53"/>
    <mergeCell ref="C52:C53"/>
    <mergeCell ref="D52:D53"/>
    <mergeCell ref="B54:B55"/>
    <mergeCell ref="C54:C55"/>
    <mergeCell ref="D54:D55"/>
    <mergeCell ref="B48:B49"/>
    <mergeCell ref="C48:C49"/>
    <mergeCell ref="D48:D49"/>
    <mergeCell ref="B50:B51"/>
    <mergeCell ref="C50:C51"/>
    <mergeCell ref="D50:D51"/>
    <mergeCell ref="B60:B61"/>
    <mergeCell ref="C60:C61"/>
    <mergeCell ref="D60:D61"/>
    <mergeCell ref="B62:B63"/>
    <mergeCell ref="C62:C63"/>
    <mergeCell ref="D62:D63"/>
    <mergeCell ref="B56:B57"/>
    <mergeCell ref="C56:C57"/>
    <mergeCell ref="D56:D57"/>
    <mergeCell ref="B58:B59"/>
    <mergeCell ref="C58:C59"/>
    <mergeCell ref="D58:D59"/>
    <mergeCell ref="B68:B69"/>
    <mergeCell ref="C68:C69"/>
    <mergeCell ref="D68:D69"/>
    <mergeCell ref="B70:B71"/>
    <mergeCell ref="C70:C71"/>
    <mergeCell ref="D70:D71"/>
    <mergeCell ref="B64:B65"/>
    <mergeCell ref="C64:C65"/>
    <mergeCell ref="D64:D65"/>
    <mergeCell ref="B66:B67"/>
    <mergeCell ref="C66:C67"/>
    <mergeCell ref="D66:D67"/>
    <mergeCell ref="B76:B77"/>
    <mergeCell ref="C76:C77"/>
    <mergeCell ref="D76:D77"/>
    <mergeCell ref="B78:B79"/>
    <mergeCell ref="C78:C79"/>
    <mergeCell ref="D78:D79"/>
    <mergeCell ref="B72:B73"/>
    <mergeCell ref="C72:C73"/>
    <mergeCell ref="D72:D73"/>
    <mergeCell ref="B74:B75"/>
    <mergeCell ref="C74:C75"/>
    <mergeCell ref="D74:D75"/>
    <mergeCell ref="D84:D85"/>
    <mergeCell ref="B86:B87"/>
    <mergeCell ref="C86:C87"/>
    <mergeCell ref="D86:D87"/>
    <mergeCell ref="B80:B81"/>
    <mergeCell ref="C80:C81"/>
    <mergeCell ref="D80:D81"/>
    <mergeCell ref="B82:B83"/>
    <mergeCell ref="C82:C83"/>
    <mergeCell ref="D82:D83"/>
    <mergeCell ref="B100:B101"/>
    <mergeCell ref="C100:C101"/>
    <mergeCell ref="D100:D101"/>
    <mergeCell ref="D8:L8"/>
    <mergeCell ref="B96:B97"/>
    <mergeCell ref="C96:C97"/>
    <mergeCell ref="D96:D97"/>
    <mergeCell ref="B98:B99"/>
    <mergeCell ref="C98:C99"/>
    <mergeCell ref="D98:D99"/>
    <mergeCell ref="B92:B93"/>
    <mergeCell ref="C92:C93"/>
    <mergeCell ref="D92:D93"/>
    <mergeCell ref="B94:B95"/>
    <mergeCell ref="C94:C95"/>
    <mergeCell ref="D94:D95"/>
    <mergeCell ref="B88:B89"/>
    <mergeCell ref="C88:C89"/>
    <mergeCell ref="D88:D89"/>
    <mergeCell ref="B90:B91"/>
    <mergeCell ref="C90:C91"/>
    <mergeCell ref="D90:D91"/>
    <mergeCell ref="B84:B85"/>
    <mergeCell ref="C84:C85"/>
  </mergeCells>
  <conditionalFormatting sqref="F10:L101 M101:O101">
    <cfRule type="expression" dxfId="213" priority="23" stopIfTrue="1">
      <formula>$E10="P"</formula>
    </cfRule>
    <cfRule type="expression" dxfId="212" priority="24" stopIfTrue="1">
      <formula>$E10="W"</formula>
    </cfRule>
  </conditionalFormatting>
  <conditionalFormatting sqref="F103:L105 P103:P105">
    <cfRule type="expression" dxfId="211" priority="28" stopIfTrue="1">
      <formula>$D103="W"</formula>
    </cfRule>
  </conditionalFormatting>
  <conditionalFormatting sqref="M11:Q11 M13:Q13 M15:Q15">
    <cfRule type="expression" dxfId="210" priority="29" stopIfTrue="1">
      <formula>$E11="P"</formula>
    </cfRule>
    <cfRule type="expression" dxfId="209" priority="30" stopIfTrue="1">
      <formula>$E11="W"</formula>
    </cfRule>
  </conditionalFormatting>
  <conditionalFormatting sqref="M17:Q17">
    <cfRule type="expression" dxfId="208" priority="21" stopIfTrue="1">
      <formula>$E17="P"</formula>
    </cfRule>
    <cfRule type="expression" dxfId="207" priority="22" stopIfTrue="1">
      <formula>$E17="W"</formula>
    </cfRule>
  </conditionalFormatting>
  <conditionalFormatting sqref="M19:Q19">
    <cfRule type="expression" dxfId="206" priority="19" stopIfTrue="1">
      <formula>$E19="P"</formula>
    </cfRule>
    <cfRule type="expression" dxfId="205" priority="20" stopIfTrue="1">
      <formula>$E19="W"</formula>
    </cfRule>
  </conditionalFormatting>
  <conditionalFormatting sqref="M21:Q21">
    <cfRule type="expression" dxfId="204" priority="17" stopIfTrue="1">
      <formula>$E21="P"</formula>
    </cfRule>
    <cfRule type="expression" dxfId="203" priority="18" stopIfTrue="1">
      <formula>$E21="W"</formula>
    </cfRule>
  </conditionalFormatting>
  <conditionalFormatting sqref="M23:Q23">
    <cfRule type="expression" dxfId="202" priority="15" stopIfTrue="1">
      <formula>$E23="P"</formula>
    </cfRule>
    <cfRule type="expression" dxfId="201" priority="16" stopIfTrue="1">
      <formula>$E23="W"</formula>
    </cfRule>
  </conditionalFormatting>
  <conditionalFormatting sqref="M25:Q25">
    <cfRule type="expression" dxfId="200" priority="13" stopIfTrue="1">
      <formula>$E25="P"</formula>
    </cfRule>
    <cfRule type="expression" dxfId="199" priority="14" stopIfTrue="1">
      <formula>$E25="W"</formula>
    </cfRule>
  </conditionalFormatting>
  <conditionalFormatting sqref="M27:Q27">
    <cfRule type="expression" dxfId="198" priority="11" stopIfTrue="1">
      <formula>$E27="P"</formula>
    </cfRule>
    <cfRule type="expression" dxfId="197" priority="12" stopIfTrue="1">
      <formula>$E27="W"</formula>
    </cfRule>
  </conditionalFormatting>
  <conditionalFormatting sqref="M29:Q29">
    <cfRule type="expression" dxfId="196" priority="9" stopIfTrue="1">
      <formula>$E29="P"</formula>
    </cfRule>
    <cfRule type="expression" dxfId="195" priority="10" stopIfTrue="1">
      <formula>$E29="W"</formula>
    </cfRule>
  </conditionalFormatting>
  <conditionalFormatting sqref="M31:Q31">
    <cfRule type="expression" dxfId="194" priority="7" stopIfTrue="1">
      <formula>$E31="P"</formula>
    </cfRule>
    <cfRule type="expression" dxfId="193" priority="8" stopIfTrue="1">
      <formula>$E31="W"</formula>
    </cfRule>
  </conditionalFormatting>
  <conditionalFormatting sqref="M33:Q33">
    <cfRule type="expression" dxfId="192" priority="5" stopIfTrue="1">
      <formula>$E33="P"</formula>
    </cfRule>
    <cfRule type="expression" dxfId="191" priority="6" stopIfTrue="1">
      <formula>$E33="W"</formula>
    </cfRule>
  </conditionalFormatting>
  <conditionalFormatting sqref="M35:Q35">
    <cfRule type="expression" dxfId="190" priority="3" stopIfTrue="1">
      <formula>$E35="P"</formula>
    </cfRule>
    <cfRule type="expression" dxfId="189" priority="4" stopIfTrue="1">
      <formula>$E35="W"</formula>
    </cfRule>
  </conditionalFormatting>
  <conditionalFormatting sqref="M37:Q37 M39:Q39 M41:Q41 M43:Q43 M45:Q45 M47:Q47 M49:Q49 M51:Q51 M53:Q53 M55:Q55 M57:Q57 M59:Q59 M61:Q61 M63:Q63 M65:Q65 M67:Q67 M69:Q69 M71:Q71 M73:Q73 M75:Q75 M77:Q77 M79:Q79 M81:Q81 M83:Q83 M85:Q85 M87:Q87 M89:Q89 M91:Q91 M93:Q93 M95:Q95 M97:Q97 M99:Q99">
    <cfRule type="expression" dxfId="188" priority="1" stopIfTrue="1">
      <formula>$E37="P"</formula>
    </cfRule>
    <cfRule type="expression" dxfId="187" priority="2" stopIfTrue="1">
      <formula>$E37="W"</formula>
    </cfRule>
  </conditionalFormatting>
  <conditionalFormatting sqref="P103">
    <cfRule type="expression" dxfId="186" priority="25" stopIfTrue="1">
      <formula>$D103="P"</formula>
    </cfRule>
    <cfRule type="expression" dxfId="185" priority="26" stopIfTrue="1">
      <formula>$D103="W"</formula>
    </cfRule>
  </conditionalFormatting>
  <conditionalFormatting sqref="P103:P105 F103:L105">
    <cfRule type="expression" dxfId="184" priority="27" stopIfTrue="1">
      <formula>$D103="P"</formula>
    </cfRule>
  </conditionalFormatting>
  <dataValidations count="3">
    <dataValidation type="list" allowBlank="1" showInputMessage="1" showErrorMessage="1" sqref="M11 M13 M15 M17 M19 M21 M23 M25 M27 M29 M31 M33 M35 O11 M37 M39 M41 M43 M45 M47 M49 M51 M53 M55 M57 M59 M61 M63 M65 M67 M69 M71 M73 M75 M77 M79 M81 M83 M85 M87 M89 M91 M93 M95 M97 F7:L7 M99 O13 O15 O17 O19 O21 O23 O25 O27 O29 O31 O33 O35 O37 O39 O41 O43 O45 O47 O49 O51 O53 O55 O57 O59 O61 O63 O65 O67 O69 O71 O73 O75 O77 O79 O81 O83 O85 O87 O89 O91 O93 O95 O97 O99" xr:uid="{5125EC19-3646-4339-B087-474A2B154A4D}">
      <formula1>"YES,NO"</formula1>
    </dataValidation>
    <dataValidation type="list" allowBlank="1" showInputMessage="1" showErrorMessage="1" sqref="Q27:Q29 Q33:Q35 Q31 Q37 Q11:Q15 Q17:Q19 Q21:Q23 Q25 Q39 Q41 Q43 Q45 Q47 Q49 Q51 Q53 Q55 Q57 Q59 Q61 Q63 Q65 Q67 Q69 Q71 Q73 Q75 Q77 Q79 Q81 Q83 Q85 Q87 Q89 Q91 Q93 Q95 Q97 Q99" xr:uid="{6429B096-3A89-40FB-9968-6C21D471BA14}">
      <formula1>"Mode,Median"</formula1>
    </dataValidation>
    <dataValidation type="list" allowBlank="1" showInputMessage="1" showErrorMessage="1" sqref="E11 E13 E15 E17 E19 E21 E23 E25 E27 E29 E31 E33 E35 E37 E39 E41 E43 E45 E47 E49 E51 E53 E55 E57 E59 E61 E63 E65 E67 E69 E71 E73 E75 E77 E79 E81 E83 E85 E87 E89 E91 E93 E95 E97 E99" xr:uid="{BFA1D32E-DC80-459C-AA20-CA69DAE8050B}">
      <formula1>"P,W"</formula1>
    </dataValidation>
  </dataValidations>
  <pageMargins left="0.7" right="0.7" top="0.75" bottom="0.75" header="0.3" footer="0.3"/>
  <pageSetup paperSize="8" scale="4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Button 1">
              <controlPr defaultSize="0" print="0" autoFill="0" autoPict="0">
                <anchor moveWithCells="1" sizeWithCells="1">
                  <from>
                    <xdr:col>4</xdr:col>
                    <xdr:colOff>1231900</xdr:colOff>
                    <xdr:row>0</xdr:row>
                    <xdr:rowOff>31750</xdr:rowOff>
                  </from>
                  <to>
                    <xdr:col>6</xdr:col>
                    <xdr:colOff>1212850</xdr:colOff>
                    <xdr:row>1</xdr:row>
                    <xdr:rowOff>88900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858C4-01F7-48A6-BE05-CAF841095E94}">
  <sheetPr codeName="Sheet18">
    <tabColor rgb="FF92D050"/>
    <pageSetUpPr fitToPage="1"/>
  </sheetPr>
  <dimension ref="B1:AM118"/>
  <sheetViews>
    <sheetView showGridLines="0" zoomScale="70" zoomScaleNormal="70" workbookViewId="0">
      <selection activeCell="J3" sqref="J3:L5"/>
    </sheetView>
  </sheetViews>
  <sheetFormatPr defaultColWidth="10.25" defaultRowHeight="14.1"/>
  <cols>
    <col min="1" max="1" width="14.625" style="36" customWidth="1"/>
    <col min="2" max="2" width="10.25" style="36"/>
    <col min="3" max="3" width="30" style="36" customWidth="1"/>
    <col min="4" max="4" width="16.375" style="44" customWidth="1"/>
    <col min="5" max="5" width="18.875" style="38" customWidth="1"/>
    <col min="6" max="12" width="15.25" style="38" customWidth="1"/>
    <col min="13" max="19" width="16.375" style="38" customWidth="1"/>
    <col min="20" max="22" width="15" style="39" customWidth="1"/>
    <col min="23" max="37" width="15" style="38" customWidth="1"/>
    <col min="38" max="38" width="25.375" style="38" customWidth="1"/>
    <col min="39" max="39" width="11" style="38" customWidth="1"/>
    <col min="40" max="40" width="11.875" style="36" customWidth="1"/>
    <col min="41" max="45" width="10.5" style="36" customWidth="1"/>
    <col min="46" max="46" width="9.875" style="36" customWidth="1"/>
    <col min="47" max="63" width="10.5" style="36" customWidth="1"/>
    <col min="64" max="16384" width="10.25" style="36"/>
  </cols>
  <sheetData>
    <row r="1" spans="2:39" ht="27.95">
      <c r="B1" s="227" t="s">
        <v>254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row>
    <row r="2" spans="2:39">
      <c r="B2" s="228" t="s">
        <v>42</v>
      </c>
      <c r="C2" s="228"/>
      <c r="D2" s="37"/>
    </row>
    <row r="3" spans="2:39" ht="31.5" customHeight="1">
      <c r="B3" s="40" t="s">
        <v>255</v>
      </c>
      <c r="C3" s="229" t="s">
        <v>335</v>
      </c>
      <c r="D3" s="230"/>
      <c r="E3" s="226" t="s">
        <v>120</v>
      </c>
      <c r="F3" s="226"/>
      <c r="G3" s="41" t="s">
        <v>257</v>
      </c>
      <c r="H3" s="42"/>
      <c r="I3" s="43"/>
      <c r="J3" s="226" t="s">
        <v>258</v>
      </c>
      <c r="K3" s="226"/>
      <c r="L3" s="183" t="s">
        <v>259</v>
      </c>
      <c r="M3" s="231" t="s">
        <v>144</v>
      </c>
      <c r="N3" s="232"/>
      <c r="O3" s="233"/>
      <c r="P3" s="234" t="s">
        <v>353</v>
      </c>
      <c r="Q3" s="246"/>
      <c r="R3"/>
      <c r="S3"/>
      <c r="T3"/>
      <c r="U3"/>
      <c r="V3"/>
      <c r="Y3" s="36"/>
      <c r="Z3" s="36"/>
      <c r="AA3" s="44"/>
      <c r="AB3" s="36"/>
      <c r="AC3" s="36"/>
      <c r="AD3" s="36"/>
      <c r="AE3" s="36"/>
      <c r="AF3" s="36"/>
      <c r="AG3" s="36"/>
      <c r="AH3" s="36"/>
      <c r="AI3" s="36"/>
      <c r="AJ3" s="36"/>
      <c r="AK3" s="36"/>
      <c r="AL3" s="36"/>
      <c r="AM3" s="36"/>
    </row>
    <row r="4" spans="2:39" ht="31.5" customHeight="1">
      <c r="B4" s="40" t="s">
        <v>261</v>
      </c>
      <c r="C4" s="229" t="s">
        <v>337</v>
      </c>
      <c r="D4" s="230"/>
      <c r="E4" s="226" t="s">
        <v>263</v>
      </c>
      <c r="F4" s="226"/>
      <c r="G4" s="238" t="s">
        <v>354</v>
      </c>
      <c r="H4" s="239"/>
      <c r="I4" s="240"/>
      <c r="J4" s="226" t="s">
        <v>265</v>
      </c>
      <c r="K4" s="226"/>
      <c r="L4" s="181" t="s">
        <v>266</v>
      </c>
      <c r="M4" s="231" t="s">
        <v>267</v>
      </c>
      <c r="N4" s="232"/>
      <c r="O4" s="233"/>
      <c r="P4" s="238" t="s">
        <v>355</v>
      </c>
      <c r="Q4" s="225"/>
      <c r="R4"/>
      <c r="S4"/>
      <c r="T4"/>
      <c r="U4"/>
      <c r="V4"/>
      <c r="Y4" s="36"/>
      <c r="Z4" s="36"/>
      <c r="AA4" s="44"/>
      <c r="AB4" s="36"/>
      <c r="AC4" s="36"/>
      <c r="AD4" s="36"/>
      <c r="AE4" s="36"/>
      <c r="AF4" s="36"/>
      <c r="AG4" s="36"/>
      <c r="AH4" s="36"/>
      <c r="AI4" s="36"/>
      <c r="AJ4" s="36"/>
      <c r="AK4" s="36"/>
      <c r="AL4" s="36"/>
      <c r="AM4" s="36"/>
    </row>
    <row r="5" spans="2:39" ht="31.5" customHeight="1">
      <c r="B5" s="40" t="s">
        <v>269</v>
      </c>
      <c r="C5" s="224" t="s">
        <v>270</v>
      </c>
      <c r="D5" s="225"/>
      <c r="E5" s="226" t="s">
        <v>271</v>
      </c>
      <c r="F5" s="226"/>
      <c r="G5" s="41" t="s">
        <v>340</v>
      </c>
      <c r="H5" s="42"/>
      <c r="I5" s="43"/>
      <c r="J5" s="226" t="s">
        <v>272</v>
      </c>
      <c r="K5" s="226"/>
      <c r="L5" s="182" t="s">
        <v>273</v>
      </c>
      <c r="M5" s="231" t="s">
        <v>274</v>
      </c>
      <c r="N5" s="232"/>
      <c r="O5" s="233"/>
      <c r="P5" s="238" t="s">
        <v>341</v>
      </c>
      <c r="Q5" s="240"/>
      <c r="R5"/>
      <c r="S5"/>
      <c r="T5"/>
      <c r="U5"/>
      <c r="V5"/>
      <c r="Y5" s="36"/>
      <c r="Z5" s="36"/>
      <c r="AA5" s="44"/>
      <c r="AB5" s="36"/>
      <c r="AC5" s="36"/>
      <c r="AD5" s="36"/>
      <c r="AE5" s="36"/>
      <c r="AF5" s="36"/>
      <c r="AG5" s="36"/>
      <c r="AH5" s="36"/>
      <c r="AI5" s="36"/>
      <c r="AJ5" s="36"/>
      <c r="AK5" s="36"/>
      <c r="AL5" s="36"/>
      <c r="AM5" s="36"/>
    </row>
    <row r="7" spans="2:39">
      <c r="E7" s="45" t="s">
        <v>276</v>
      </c>
      <c r="F7" s="46" t="s">
        <v>277</v>
      </c>
      <c r="G7" s="46" t="s">
        <v>277</v>
      </c>
      <c r="H7" s="46" t="s">
        <v>277</v>
      </c>
      <c r="I7" s="46" t="s">
        <v>277</v>
      </c>
      <c r="J7" s="46" t="s">
        <v>277</v>
      </c>
      <c r="K7" s="46" t="s">
        <v>277</v>
      </c>
      <c r="L7" s="46" t="s">
        <v>277</v>
      </c>
      <c r="M7" s="44"/>
      <c r="N7" s="44"/>
      <c r="O7" s="44"/>
      <c r="P7" s="36"/>
      <c r="Q7" s="36"/>
      <c r="R7" s="36"/>
      <c r="S7" s="36"/>
      <c r="T7" s="36"/>
      <c r="U7" s="36"/>
      <c r="V7" s="36"/>
      <c r="W7" s="36"/>
      <c r="X7" s="36"/>
      <c r="Y7" s="36"/>
      <c r="Z7" s="36"/>
      <c r="AA7" s="36"/>
      <c r="AB7" s="36"/>
      <c r="AC7" s="36"/>
      <c r="AD7" s="36"/>
      <c r="AE7" s="36"/>
      <c r="AF7" s="36"/>
      <c r="AG7" s="36"/>
      <c r="AH7" s="36"/>
      <c r="AI7" s="36"/>
      <c r="AJ7" s="36"/>
      <c r="AK7" s="36"/>
      <c r="AL7" s="36"/>
      <c r="AM7" s="36"/>
    </row>
    <row r="8" spans="2:39">
      <c r="B8" s="47"/>
      <c r="C8" s="48"/>
      <c r="D8" s="242" t="s">
        <v>278</v>
      </c>
      <c r="E8" s="243"/>
      <c r="F8" s="243"/>
      <c r="G8" s="243"/>
      <c r="H8" s="243"/>
      <c r="I8" s="243"/>
      <c r="J8" s="243"/>
      <c r="K8" s="243"/>
      <c r="L8" s="243"/>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row>
    <row r="9" spans="2:39" ht="58.5" customHeight="1">
      <c r="B9" s="49" t="s">
        <v>279</v>
      </c>
      <c r="C9" s="49" t="s">
        <v>280</v>
      </c>
      <c r="D9" s="50" t="s">
        <v>281</v>
      </c>
      <c r="E9" s="50" t="s">
        <v>282</v>
      </c>
      <c r="F9" s="163" t="s">
        <v>356</v>
      </c>
      <c r="G9" s="163" t="s">
        <v>357</v>
      </c>
      <c r="H9" s="163" t="s">
        <v>358</v>
      </c>
      <c r="I9" s="164" t="s">
        <v>359</v>
      </c>
      <c r="J9" s="164" t="s">
        <v>360</v>
      </c>
      <c r="K9" s="164" t="s">
        <v>361</v>
      </c>
      <c r="L9" s="70" t="s">
        <v>362</v>
      </c>
      <c r="M9" s="53" t="s">
        <v>297</v>
      </c>
      <c r="N9" s="53" t="s">
        <v>298</v>
      </c>
      <c r="O9" s="54" t="s">
        <v>299</v>
      </c>
      <c r="P9" s="55" t="s">
        <v>300</v>
      </c>
      <c r="Q9" s="50" t="s">
        <v>301</v>
      </c>
      <c r="R9" s="36"/>
      <c r="S9" s="36"/>
      <c r="T9" s="36"/>
      <c r="U9" s="36"/>
      <c r="V9" s="36"/>
      <c r="W9" s="36"/>
      <c r="X9" s="36"/>
      <c r="Y9" s="36"/>
      <c r="Z9" s="36"/>
      <c r="AA9" s="36"/>
      <c r="AB9" s="36"/>
      <c r="AC9" s="36"/>
      <c r="AD9" s="36"/>
      <c r="AE9" s="36"/>
      <c r="AF9" s="36"/>
      <c r="AG9" s="36"/>
      <c r="AH9" s="36"/>
      <c r="AI9" s="36"/>
      <c r="AJ9" s="36"/>
      <c r="AK9" s="36"/>
      <c r="AL9" s="36"/>
      <c r="AM9" s="36"/>
    </row>
    <row r="10" spans="2:39" ht="15.75" customHeight="1" thickBot="1">
      <c r="B10" s="214">
        <v>1</v>
      </c>
      <c r="C10" s="216" t="s">
        <v>363</v>
      </c>
      <c r="D10" s="216"/>
      <c r="E10" s="56"/>
      <c r="F10" s="57">
        <v>0</v>
      </c>
      <c r="G10" s="57">
        <v>0</v>
      </c>
      <c r="H10" s="57">
        <v>0</v>
      </c>
      <c r="I10" s="57">
        <v>0</v>
      </c>
      <c r="J10" s="57">
        <v>0</v>
      </c>
      <c r="K10" s="57">
        <v>0</v>
      </c>
      <c r="L10" s="57">
        <v>0</v>
      </c>
      <c r="M10" s="58"/>
      <c r="N10" s="58"/>
      <c r="O10" s="58"/>
      <c r="P10" s="58"/>
      <c r="Q10" s="59"/>
      <c r="R10" s="60"/>
      <c r="S10" s="60"/>
      <c r="T10" s="60"/>
      <c r="U10" s="60"/>
      <c r="V10" s="60"/>
      <c r="W10" s="60"/>
      <c r="X10" s="60"/>
      <c r="Y10" s="60"/>
      <c r="Z10" s="60"/>
      <c r="AA10" s="60"/>
      <c r="AB10" s="60"/>
      <c r="AC10" s="60"/>
      <c r="AD10" s="60"/>
      <c r="AE10" s="60"/>
      <c r="AF10" s="60"/>
      <c r="AG10" s="60"/>
      <c r="AH10" s="60"/>
      <c r="AI10" s="60"/>
      <c r="AJ10" s="60"/>
      <c r="AK10" s="60"/>
      <c r="AL10" s="36"/>
      <c r="AM10" s="36"/>
    </row>
    <row r="11" spans="2:39">
      <c r="B11" s="215"/>
      <c r="C11" s="217"/>
      <c r="D11" s="217"/>
      <c r="E11" s="61" t="s">
        <v>303</v>
      </c>
      <c r="F11" s="62">
        <f>IF(ISBLANK(F10),"",IF(ISBLANK(F12),"",ROUND(F12-F10,10)))</f>
        <v>1.9675930000000001E-4</v>
      </c>
      <c r="G11" s="62">
        <f t="shared" ref="G11" si="0">IF(ISBLANK(G10),"",IF(ISBLANK(G12),"",ROUND(G12-G10,10)))</f>
        <v>1.7361110000000001E-4</v>
      </c>
      <c r="H11" s="62">
        <f t="shared" ref="H11:L11" si="1">IF(ISBLANK(H10),"",IF(ISBLANK(H12),"",ROUND(H12-H10,10)))</f>
        <v>2.0833329999999999E-4</v>
      </c>
      <c r="I11" s="62">
        <f t="shared" si="1"/>
        <v>1.1574069999999999E-4</v>
      </c>
      <c r="J11" s="62">
        <f t="shared" si="1"/>
        <v>3.9351849999999999E-4</v>
      </c>
      <c r="K11" s="62">
        <f t="shared" si="1"/>
        <v>1.041667E-4</v>
      </c>
      <c r="L11" s="62">
        <f t="shared" si="1"/>
        <v>6.134259E-4</v>
      </c>
      <c r="M11" s="63" t="s">
        <v>304</v>
      </c>
      <c r="N11" s="63" t="str" cm="1">
        <f t="array" ref="N11">IFERROR(IF(M11="NO",MODE(IF($F$7:$L$7="YES",IF(F11:L11&gt;0,F11:L11))),MODE(IF($F$7:$L$7="YES",F11:L11))),"")</f>
        <v/>
      </c>
      <c r="O11" s="63" t="s">
        <v>304</v>
      </c>
      <c r="P11" s="63" cm="1">
        <f t="array" ref="P11">IFERROR(IF(O11="NO",MEDIAN(IF($F$7:$L$7="YES",IF(F11:L11&gt;0,F11:L11))),MEDIAN(IF($F$7:$L$7="YES",F11:L11))),"")</f>
        <v>1.9675930000000001E-4</v>
      </c>
      <c r="Q11" s="63" t="str">
        <f>IF(N11="","Median","Mode")</f>
        <v>Median</v>
      </c>
      <c r="R11" s="60"/>
      <c r="S11" s="60"/>
      <c r="T11" s="60"/>
      <c r="U11" s="60"/>
      <c r="V11" s="60"/>
      <c r="W11" s="60"/>
      <c r="X11" s="60"/>
      <c r="Y11" s="60"/>
      <c r="Z11" s="60"/>
      <c r="AA11" s="60"/>
      <c r="AB11" s="60"/>
      <c r="AC11" s="60"/>
      <c r="AD11" s="60"/>
      <c r="AE11" s="60"/>
      <c r="AF11" s="60"/>
      <c r="AG11" s="60"/>
      <c r="AH11" s="60"/>
      <c r="AI11" s="60"/>
      <c r="AJ11" s="60"/>
      <c r="AK11" s="60"/>
      <c r="AL11" s="36"/>
      <c r="AM11" s="36"/>
    </row>
    <row r="12" spans="2:39" ht="15" customHeight="1" thickBot="1">
      <c r="B12" s="214">
        <f>B10+1</f>
        <v>2</v>
      </c>
      <c r="C12" s="216" t="s">
        <v>364</v>
      </c>
      <c r="D12" s="216"/>
      <c r="E12" s="56"/>
      <c r="F12" s="57">
        <v>1.9675925925925926E-4</v>
      </c>
      <c r="G12" s="57">
        <v>1.7361111111111112E-4</v>
      </c>
      <c r="H12" s="57">
        <v>2.0833333333333335E-4</v>
      </c>
      <c r="I12" s="57">
        <v>1.1574074074074073E-4</v>
      </c>
      <c r="J12" s="57">
        <v>3.9351851851851852E-4</v>
      </c>
      <c r="K12" s="57">
        <v>1.0416666666666667E-4</v>
      </c>
      <c r="L12" s="57">
        <v>6.134259259259259E-4</v>
      </c>
      <c r="M12" s="58"/>
      <c r="N12" s="58"/>
      <c r="O12" s="58"/>
      <c r="P12" s="58"/>
      <c r="Q12" s="59"/>
      <c r="R12" s="60"/>
      <c r="S12" s="60"/>
      <c r="T12" s="60"/>
      <c r="U12" s="60"/>
      <c r="V12" s="60"/>
      <c r="W12" s="60"/>
      <c r="X12" s="60"/>
      <c r="Y12" s="60"/>
      <c r="Z12" s="60"/>
      <c r="AA12" s="60"/>
      <c r="AB12" s="60"/>
      <c r="AC12" s="60"/>
      <c r="AD12" s="60"/>
      <c r="AE12" s="60"/>
      <c r="AF12" s="60"/>
      <c r="AG12" s="60"/>
      <c r="AH12" s="60"/>
      <c r="AI12" s="60"/>
      <c r="AJ12" s="60"/>
      <c r="AK12" s="60"/>
      <c r="AL12" s="36"/>
      <c r="AM12" s="36"/>
    </row>
    <row r="13" spans="2:39">
      <c r="B13" s="215"/>
      <c r="C13" s="217"/>
      <c r="D13" s="217"/>
      <c r="E13" s="61" t="s">
        <v>303</v>
      </c>
      <c r="F13" s="62">
        <f t="shared" ref="F13:L13" si="2">IF(ISBLANK(F12),"",IF(ISBLANK(F14),"",ROUND(F14-F12,10)))</f>
        <v>4.6296299999999999E-4</v>
      </c>
      <c r="G13" s="62">
        <f t="shared" ref="G13" si="3">IF(ISBLANK(G12),"",IF(ISBLANK(G14),"",ROUND(G14-G12,10)))</f>
        <v>9.1435189999999997E-4</v>
      </c>
      <c r="H13" s="62">
        <f t="shared" si="2"/>
        <v>7.9861109999999999E-4</v>
      </c>
      <c r="I13" s="62">
        <f t="shared" si="2"/>
        <v>8.6805560000000005E-4</v>
      </c>
      <c r="J13" s="62">
        <f t="shared" si="2"/>
        <v>9.8379629999999999E-4</v>
      </c>
      <c r="K13" s="62">
        <f t="shared" si="2"/>
        <v>5.6712959999999997E-4</v>
      </c>
      <c r="L13" s="62">
        <f t="shared" si="2"/>
        <v>2.777778E-4</v>
      </c>
      <c r="M13" s="63" t="s">
        <v>304</v>
      </c>
      <c r="N13" s="63" t="str" cm="1">
        <f t="array" ref="N13">IFERROR(IF(M13="NO",MODE(IF($F$7:$L$7="YES",IF(F13:L13&gt;0,F13:L13))),MODE(IF($F$7:$L$7="YES",F13:L13))),"")</f>
        <v/>
      </c>
      <c r="O13" s="63" t="s">
        <v>304</v>
      </c>
      <c r="P13" s="63" cm="1">
        <f t="array" ref="P13">IFERROR(IF(O13="NO",MEDIAN(IF($F$7:$L$7="YES",IF(F13:L13&gt;0,F13:L13))),MEDIAN(IF($F$7:$L$7="YES",F13:L13))),"")</f>
        <v>7.9861109999999999E-4</v>
      </c>
      <c r="Q13" s="63" t="str">
        <f>IF(N13="","Median","Mode")</f>
        <v>Median</v>
      </c>
      <c r="R13" s="60"/>
      <c r="S13" s="60"/>
      <c r="T13" s="60"/>
      <c r="U13" s="60"/>
      <c r="V13" s="60"/>
      <c r="W13" s="60"/>
      <c r="X13" s="60"/>
      <c r="Y13" s="60"/>
      <c r="Z13" s="60"/>
      <c r="AA13" s="60"/>
      <c r="AB13" s="60"/>
      <c r="AC13" s="60"/>
      <c r="AD13" s="60"/>
      <c r="AE13" s="60"/>
      <c r="AF13" s="60"/>
      <c r="AG13" s="60"/>
      <c r="AH13" s="60"/>
      <c r="AI13" s="60"/>
      <c r="AJ13" s="60"/>
      <c r="AK13" s="60"/>
      <c r="AL13" s="36"/>
      <c r="AM13" s="36"/>
    </row>
    <row r="14" spans="2:39" ht="15" customHeight="1" thickBot="1">
      <c r="B14" s="214">
        <f>B12+1</f>
        <v>3</v>
      </c>
      <c r="C14" s="216" t="s">
        <v>350</v>
      </c>
      <c r="D14" s="216"/>
      <c r="E14" s="56"/>
      <c r="F14" s="57">
        <v>6.5972222222222213E-4</v>
      </c>
      <c r="G14" s="57">
        <v>1.0879629629629629E-3</v>
      </c>
      <c r="H14" s="57">
        <v>1.0069444444444444E-3</v>
      </c>
      <c r="I14" s="57">
        <v>9.8379629629629642E-4</v>
      </c>
      <c r="J14" s="57">
        <v>1.3773148148148147E-3</v>
      </c>
      <c r="K14" s="57">
        <v>6.7129629629629625E-4</v>
      </c>
      <c r="L14" s="57">
        <v>8.9120370370370362E-4</v>
      </c>
      <c r="M14" s="58"/>
      <c r="N14" s="58"/>
      <c r="O14" s="58"/>
      <c r="P14" s="58"/>
      <c r="Q14" s="59"/>
      <c r="R14" s="60"/>
      <c r="S14" s="60"/>
      <c r="T14" s="60"/>
      <c r="U14" s="60"/>
      <c r="V14" s="60"/>
      <c r="W14" s="60"/>
      <c r="X14" s="60"/>
      <c r="Y14" s="60"/>
      <c r="Z14" s="60"/>
      <c r="AA14" s="60"/>
      <c r="AB14" s="60"/>
      <c r="AC14" s="60"/>
      <c r="AD14" s="60"/>
      <c r="AE14" s="60"/>
      <c r="AF14" s="60"/>
      <c r="AG14" s="60"/>
      <c r="AH14" s="60"/>
      <c r="AI14" s="60"/>
      <c r="AJ14" s="60"/>
      <c r="AK14" s="60"/>
      <c r="AL14" s="36"/>
      <c r="AM14" s="36"/>
    </row>
    <row r="15" spans="2:39">
      <c r="B15" s="215"/>
      <c r="C15" s="217"/>
      <c r="D15" s="217"/>
      <c r="E15" s="61" t="s">
        <v>303</v>
      </c>
      <c r="F15" s="62">
        <f t="shared" ref="F15:L15" si="4">IF(ISBLANK(F14),"",IF(ISBLANK(F16),"",ROUND(F16-F14,10)))</f>
        <v>3.0092589999999999E-4</v>
      </c>
      <c r="G15" s="62">
        <f t="shared" ref="G15" si="5">IF(ISBLANK(G14),"",IF(ISBLANK(G16),"",ROUND(G16-G14,10)))</f>
        <v>5.6712959999999997E-4</v>
      </c>
      <c r="H15" s="62">
        <f t="shared" si="4"/>
        <v>7.75463E-4</v>
      </c>
      <c r="I15" s="62">
        <f t="shared" si="4"/>
        <v>2.777778E-4</v>
      </c>
      <c r="J15" s="62">
        <f t="shared" si="4"/>
        <v>8.1018520000000001E-4</v>
      </c>
      <c r="K15" s="62">
        <f t="shared" si="4"/>
        <v>5.3240739999999996E-4</v>
      </c>
      <c r="L15" s="62">
        <f t="shared" si="4"/>
        <v>5.3240739999999996E-4</v>
      </c>
      <c r="M15" s="63" t="s">
        <v>304</v>
      </c>
      <c r="N15" s="63" cm="1">
        <f t="array" ref="N15">IFERROR(IF(M15="NO",MODE(IF($F$7:$L$7="YES",IF(F15:L15&gt;0,F15:L15))),MODE(IF($F$7:$L$7="YES",F15:L15))),"")</f>
        <v>5.3240739999999996E-4</v>
      </c>
      <c r="O15" s="63" t="s">
        <v>304</v>
      </c>
      <c r="P15" s="63" cm="1">
        <f t="array" ref="P15">IFERROR(IF(O15="NO",MEDIAN(IF($F$7:$L$7="YES",IF(F15:L15&gt;0,F15:L15))),MEDIAN(IF($F$7:$L$7="YES",F15:L15))),"")</f>
        <v>5.3240739999999996E-4</v>
      </c>
      <c r="Q15" s="63" t="str">
        <f>IF(N15="","Median","Mode")</f>
        <v>Mode</v>
      </c>
      <c r="R15" s="60"/>
      <c r="S15" s="60"/>
      <c r="T15" s="60"/>
      <c r="U15" s="60"/>
      <c r="V15" s="60"/>
      <c r="W15" s="60"/>
      <c r="X15" s="60"/>
      <c r="Y15" s="60"/>
      <c r="Z15" s="60"/>
      <c r="AA15" s="60"/>
      <c r="AB15" s="60"/>
      <c r="AC15" s="60"/>
      <c r="AD15" s="60"/>
      <c r="AE15" s="60"/>
      <c r="AF15" s="60"/>
      <c r="AG15" s="60"/>
      <c r="AH15" s="60"/>
      <c r="AI15" s="60"/>
      <c r="AJ15" s="60"/>
      <c r="AK15" s="60"/>
      <c r="AL15" s="36"/>
      <c r="AM15" s="36"/>
    </row>
    <row r="16" spans="2:39" ht="15.75" customHeight="1" thickBot="1">
      <c r="B16" s="214">
        <f t="shared" ref="B16" si="6">B14+1</f>
        <v>4</v>
      </c>
      <c r="C16" s="216" t="s">
        <v>351</v>
      </c>
      <c r="D16" s="216"/>
      <c r="E16" s="56"/>
      <c r="F16" s="57">
        <v>9.6064814814814808E-4</v>
      </c>
      <c r="G16" s="57">
        <v>1.6550925925925926E-3</v>
      </c>
      <c r="H16" s="57">
        <v>1.7824074074074072E-3</v>
      </c>
      <c r="I16" s="57">
        <v>1.261574074074074E-3</v>
      </c>
      <c r="J16" s="57">
        <v>2.1874999999999998E-3</v>
      </c>
      <c r="K16" s="57">
        <v>1.2037037037037038E-3</v>
      </c>
      <c r="L16" s="57">
        <v>1.423611111111111E-3</v>
      </c>
      <c r="M16" s="58"/>
      <c r="N16" s="58"/>
      <c r="O16" s="58"/>
      <c r="P16" s="58"/>
      <c r="Q16" s="59"/>
      <c r="R16" s="60"/>
      <c r="S16" s="60"/>
      <c r="T16" s="60"/>
      <c r="U16" s="60"/>
      <c r="V16" s="60"/>
      <c r="W16" s="60"/>
      <c r="X16" s="60"/>
      <c r="Y16" s="60"/>
      <c r="Z16" s="60"/>
      <c r="AA16" s="60"/>
      <c r="AB16" s="60"/>
      <c r="AC16" s="60"/>
      <c r="AD16" s="60"/>
      <c r="AE16" s="60"/>
      <c r="AF16" s="60"/>
      <c r="AG16" s="60"/>
      <c r="AH16" s="60"/>
      <c r="AI16" s="60"/>
      <c r="AJ16" s="60"/>
      <c r="AK16" s="60"/>
      <c r="AL16" s="36"/>
      <c r="AM16" s="36"/>
    </row>
    <row r="17" spans="2:39">
      <c r="B17" s="215"/>
      <c r="C17" s="217"/>
      <c r="D17" s="217"/>
      <c r="E17" s="61" t="s">
        <v>303</v>
      </c>
      <c r="F17" s="62">
        <f t="shared" ref="F17:L17" si="7">IF(ISBLANK(F16),"",IF(ISBLANK(F18),"",ROUND(F18-F16,10)))</f>
        <v>3.1250000000000001E-4</v>
      </c>
      <c r="G17" s="62">
        <f t="shared" ref="G17" si="8">IF(ISBLANK(G16),"",IF(ISBLANK(G18),"",ROUND(G18-G16,10)))</f>
        <v>6.2500000000000001E-4</v>
      </c>
      <c r="H17" s="62">
        <f t="shared" si="7"/>
        <v>9.953703999999999E-4</v>
      </c>
      <c r="I17" s="62">
        <f t="shared" si="7"/>
        <v>1.2731480000000001E-4</v>
      </c>
      <c r="J17" s="62">
        <f t="shared" si="7"/>
        <v>5.902778E-4</v>
      </c>
      <c r="K17" s="62">
        <f t="shared" si="7"/>
        <v>1.5046300000000001E-4</v>
      </c>
      <c r="L17" s="62">
        <f t="shared" si="7"/>
        <v>5.902778E-4</v>
      </c>
      <c r="M17" s="63" t="s">
        <v>304</v>
      </c>
      <c r="N17" s="63" cm="1">
        <f t="array" ref="N17">IFERROR(IF(M17="NO",MODE(IF($F$7:$L$7="YES",IF(F17:L17&gt;0,F17:L17))),MODE(IF($F$7:$L$7="YES",F17:L17))),"")</f>
        <v>5.902778E-4</v>
      </c>
      <c r="O17" s="63" t="s">
        <v>304</v>
      </c>
      <c r="P17" s="63" cm="1">
        <f t="array" ref="P17">IFERROR(IF(O17="NO",MEDIAN(IF($F$7:$L$7="YES",IF(F17:L17&gt;0,F17:L17))),MEDIAN(IF($F$7:$L$7="YES",F17:L17))),"")</f>
        <v>5.902778E-4</v>
      </c>
      <c r="Q17" s="63" t="str">
        <f>IF(N17="","Median","Mode")</f>
        <v>Mode</v>
      </c>
      <c r="R17" s="60"/>
      <c r="S17" s="60"/>
      <c r="T17" s="60"/>
      <c r="U17" s="60"/>
      <c r="V17" s="60"/>
      <c r="W17" s="60"/>
      <c r="X17" s="60"/>
      <c r="Y17" s="60"/>
      <c r="Z17" s="60"/>
      <c r="AA17" s="60"/>
      <c r="AB17" s="60"/>
      <c r="AC17" s="60"/>
      <c r="AD17" s="60"/>
      <c r="AE17" s="60"/>
      <c r="AF17" s="60"/>
      <c r="AG17" s="60"/>
      <c r="AH17" s="60"/>
      <c r="AI17" s="60"/>
      <c r="AJ17" s="60"/>
      <c r="AK17" s="60"/>
      <c r="AL17" s="36"/>
      <c r="AM17" s="36"/>
    </row>
    <row r="18" spans="2:39" ht="15" customHeight="1" thickBot="1">
      <c r="B18" s="214">
        <f t="shared" ref="B18" si="9">B16+1</f>
        <v>5</v>
      </c>
      <c r="C18" s="216" t="s">
        <v>352</v>
      </c>
      <c r="D18" s="216"/>
      <c r="E18" s="56"/>
      <c r="F18" s="57">
        <v>1.2731481481481483E-3</v>
      </c>
      <c r="G18" s="57">
        <v>2.2800925925925927E-3</v>
      </c>
      <c r="H18" s="57">
        <v>2.7777777777777779E-3</v>
      </c>
      <c r="I18" s="57">
        <v>1.3888888888888889E-3</v>
      </c>
      <c r="J18" s="57">
        <v>2.7777777777777779E-3</v>
      </c>
      <c r="K18" s="57">
        <v>1.3541666666666667E-3</v>
      </c>
      <c r="L18" s="57">
        <v>2.0138888888888888E-3</v>
      </c>
      <c r="M18" s="58"/>
      <c r="N18" s="58"/>
      <c r="O18" s="58"/>
      <c r="P18" s="58"/>
      <c r="Q18" s="59"/>
      <c r="R18" s="60"/>
      <c r="S18" s="60"/>
      <c r="T18" s="60"/>
      <c r="U18" s="60"/>
      <c r="V18" s="60"/>
      <c r="W18" s="60"/>
      <c r="X18" s="60"/>
      <c r="Y18" s="60"/>
      <c r="Z18" s="60"/>
      <c r="AA18" s="60"/>
      <c r="AB18" s="60"/>
      <c r="AC18" s="60"/>
      <c r="AD18" s="60"/>
      <c r="AE18" s="60"/>
      <c r="AF18" s="60"/>
      <c r="AG18" s="60"/>
      <c r="AH18" s="60"/>
      <c r="AI18" s="60"/>
      <c r="AJ18" s="60"/>
      <c r="AK18" s="60"/>
      <c r="AL18" s="36"/>
      <c r="AM18" s="36"/>
    </row>
    <row r="19" spans="2:39">
      <c r="B19" s="215"/>
      <c r="C19" s="217"/>
      <c r="D19" s="217"/>
      <c r="E19" s="61" t="s">
        <v>303</v>
      </c>
      <c r="F19" s="62" t="str">
        <f t="shared" ref="F19:L19" si="10">IF(ISBLANK(F18),"",IF(ISBLANK(F20),"",ROUND(F20-F18,10)))</f>
        <v/>
      </c>
      <c r="G19" s="62" t="str">
        <f t="shared" si="10"/>
        <v/>
      </c>
      <c r="H19" s="62" t="str">
        <f t="shared" si="10"/>
        <v/>
      </c>
      <c r="I19" s="62" t="str">
        <f t="shared" si="10"/>
        <v/>
      </c>
      <c r="J19" s="62" t="str">
        <f t="shared" si="10"/>
        <v/>
      </c>
      <c r="K19" s="62" t="str">
        <f t="shared" si="10"/>
        <v/>
      </c>
      <c r="L19" s="62" t="str">
        <f t="shared" si="10"/>
        <v/>
      </c>
      <c r="M19" s="63" t="s">
        <v>304</v>
      </c>
      <c r="N19" s="63" t="str" cm="1">
        <f t="array" ref="N19">IFERROR(IF(M19="NO",MODE(IF($F$7:$L$7="YES",IF(F19:L19&gt;0,F19:L19))),MODE(IF($F$7:$L$7="YES",F19:L19))),"")</f>
        <v/>
      </c>
      <c r="O19" s="63" t="s">
        <v>304</v>
      </c>
      <c r="P19" s="63" t="str" cm="1">
        <f t="array" ref="P19">IFERROR(IF(O19="NO",MEDIAN(IF($F$7:$L$7="YES",IF(F19:L19&gt;0,F19:L19))),MEDIAN(IF($F$7:$L$7="YES",F19:L19))),"")</f>
        <v/>
      </c>
      <c r="Q19" s="63" t="str">
        <f>IF(N19="","Median","Mode")</f>
        <v>Median</v>
      </c>
      <c r="R19" s="60"/>
      <c r="S19" s="60"/>
      <c r="T19" s="60"/>
      <c r="U19" s="60"/>
      <c r="V19" s="60"/>
      <c r="W19" s="60"/>
      <c r="X19" s="60"/>
      <c r="Y19" s="60"/>
      <c r="Z19" s="60"/>
      <c r="AA19" s="60"/>
      <c r="AB19" s="60"/>
      <c r="AC19" s="60"/>
      <c r="AD19" s="60"/>
      <c r="AE19" s="60"/>
      <c r="AF19" s="60"/>
      <c r="AG19" s="60"/>
      <c r="AH19" s="60"/>
      <c r="AI19" s="60"/>
      <c r="AJ19" s="60"/>
      <c r="AK19" s="60"/>
      <c r="AL19" s="36"/>
      <c r="AM19" s="36"/>
    </row>
    <row r="20" spans="2:39" ht="15.75" hidden="1" customHeight="1" thickBot="1">
      <c r="B20" s="214">
        <f t="shared" ref="B20" si="11">B18+1</f>
        <v>6</v>
      </c>
      <c r="C20" s="216"/>
      <c r="D20" s="216"/>
      <c r="E20" s="56"/>
      <c r="F20" s="57"/>
      <c r="G20" s="57"/>
      <c r="H20" s="57"/>
      <c r="I20" s="57"/>
      <c r="J20" s="57"/>
      <c r="K20" s="57"/>
      <c r="L20" s="57"/>
      <c r="M20" s="58"/>
      <c r="N20" s="58"/>
      <c r="O20" s="58"/>
      <c r="P20" s="58"/>
      <c r="Q20" s="59"/>
      <c r="R20" s="60"/>
      <c r="S20" s="60"/>
      <c r="T20" s="60"/>
      <c r="U20" s="60"/>
      <c r="V20" s="60"/>
      <c r="W20" s="60"/>
      <c r="X20" s="60"/>
      <c r="Y20" s="60"/>
      <c r="Z20" s="60"/>
      <c r="AA20" s="60"/>
      <c r="AB20" s="60"/>
      <c r="AC20" s="60"/>
      <c r="AD20" s="60"/>
      <c r="AE20" s="60"/>
      <c r="AF20" s="60"/>
      <c r="AG20" s="60"/>
      <c r="AH20" s="60"/>
      <c r="AI20" s="60"/>
      <c r="AJ20" s="60"/>
      <c r="AK20" s="60"/>
      <c r="AL20" s="36"/>
      <c r="AM20" s="36"/>
    </row>
    <row r="21" spans="2:39" hidden="1">
      <c r="B21" s="215"/>
      <c r="C21" s="217"/>
      <c r="D21" s="217"/>
      <c r="E21" s="61" t="s">
        <v>303</v>
      </c>
      <c r="F21" s="62" t="str">
        <f t="shared" ref="F21:L21" si="12">IF(ISBLANK(F20),"",IF(ISBLANK(F22),"",ROUND(F22-F20,10)))</f>
        <v/>
      </c>
      <c r="G21" s="62" t="str">
        <f t="shared" si="12"/>
        <v/>
      </c>
      <c r="H21" s="62" t="str">
        <f t="shared" si="12"/>
        <v/>
      </c>
      <c r="I21" s="62" t="str">
        <f t="shared" si="12"/>
        <v/>
      </c>
      <c r="J21" s="62" t="str">
        <f t="shared" si="12"/>
        <v/>
      </c>
      <c r="K21" s="62" t="str">
        <f t="shared" si="12"/>
        <v/>
      </c>
      <c r="L21" s="62" t="str">
        <f t="shared" si="12"/>
        <v/>
      </c>
      <c r="M21" s="63" t="s">
        <v>304</v>
      </c>
      <c r="N21" s="63" t="str" cm="1">
        <f t="array" ref="N21">IFERROR(IF(M21="NO",MODE(IF($F$7:$L$7="YES",IF(F21:L21&gt;0,F21:L21))),MODE(IF($F$7:$L$7="YES",F21:L21))),"")</f>
        <v/>
      </c>
      <c r="O21" s="63" t="s">
        <v>304</v>
      </c>
      <c r="P21" s="63" t="str" cm="1">
        <f t="array" ref="P21">IFERROR(IF(O21="NO",MEDIAN(IF($F$7:$L$7="YES",IF(F21:L21&gt;0,F21:L21))),MEDIAN(IF($F$7:$L$7="YES",F21:L21))),"")</f>
        <v/>
      </c>
      <c r="Q21" s="63" t="str">
        <f>IF(N21="","Median","Mode")</f>
        <v>Median</v>
      </c>
      <c r="R21" s="60"/>
      <c r="S21" s="60"/>
      <c r="T21" s="60"/>
      <c r="U21" s="60"/>
      <c r="V21" s="60"/>
      <c r="W21" s="60"/>
      <c r="X21" s="60"/>
      <c r="Y21" s="60"/>
      <c r="Z21" s="60"/>
      <c r="AA21" s="60"/>
      <c r="AB21" s="60"/>
      <c r="AC21" s="60"/>
      <c r="AD21" s="60"/>
      <c r="AE21" s="60"/>
      <c r="AF21" s="60"/>
      <c r="AG21" s="60"/>
      <c r="AH21" s="60"/>
      <c r="AI21" s="60"/>
      <c r="AJ21" s="60"/>
      <c r="AK21" s="60"/>
      <c r="AL21" s="36"/>
      <c r="AM21" s="36"/>
    </row>
    <row r="22" spans="2:39" ht="15" hidden="1" customHeight="1" thickBot="1">
      <c r="B22" s="214">
        <f t="shared" ref="B22" si="13">B20+1</f>
        <v>7</v>
      </c>
      <c r="C22" s="216"/>
      <c r="D22" s="216"/>
      <c r="E22" s="56"/>
      <c r="F22" s="57">
        <v>0</v>
      </c>
      <c r="G22" s="57">
        <v>0</v>
      </c>
      <c r="H22" s="57">
        <v>0</v>
      </c>
      <c r="I22" s="57">
        <v>0</v>
      </c>
      <c r="J22" s="57">
        <v>0</v>
      </c>
      <c r="K22" s="57">
        <v>0</v>
      </c>
      <c r="L22" s="57">
        <v>0</v>
      </c>
      <c r="M22" s="58"/>
      <c r="N22" s="58"/>
      <c r="O22" s="58"/>
      <c r="P22" s="58"/>
      <c r="Q22" s="59"/>
      <c r="R22" s="60"/>
      <c r="S22" s="60"/>
      <c r="T22" s="60"/>
      <c r="U22" s="60"/>
      <c r="V22" s="60"/>
      <c r="W22" s="60"/>
      <c r="X22" s="60"/>
      <c r="Y22" s="60"/>
      <c r="Z22" s="60"/>
      <c r="AA22" s="60"/>
      <c r="AB22" s="60"/>
      <c r="AC22" s="60"/>
      <c r="AD22" s="60"/>
      <c r="AE22" s="60"/>
      <c r="AF22" s="60"/>
      <c r="AG22" s="60"/>
      <c r="AH22" s="60"/>
      <c r="AI22" s="60"/>
      <c r="AJ22" s="60"/>
      <c r="AK22" s="60"/>
      <c r="AL22" s="36"/>
      <c r="AM22" s="36"/>
    </row>
    <row r="23" spans="2:39" hidden="1">
      <c r="B23" s="215"/>
      <c r="C23" s="217"/>
      <c r="D23" s="217"/>
      <c r="E23" s="61" t="s">
        <v>303</v>
      </c>
      <c r="F23" s="62">
        <f t="shared" ref="F23:L23" si="14">IF(ISBLANK(F22),"",IF(ISBLANK(F24),"",ROUND(F24-F22,10)))</f>
        <v>0</v>
      </c>
      <c r="G23" s="62">
        <f t="shared" si="14"/>
        <v>0</v>
      </c>
      <c r="H23" s="62">
        <f t="shared" si="14"/>
        <v>0</v>
      </c>
      <c r="I23" s="62">
        <f t="shared" si="14"/>
        <v>0</v>
      </c>
      <c r="J23" s="62">
        <f t="shared" si="14"/>
        <v>0</v>
      </c>
      <c r="K23" s="62">
        <f t="shared" si="14"/>
        <v>0</v>
      </c>
      <c r="L23" s="62">
        <f t="shared" si="14"/>
        <v>0</v>
      </c>
      <c r="M23" s="63" t="s">
        <v>304</v>
      </c>
      <c r="N23" s="63" t="str" cm="1">
        <f t="array" ref="N23">IFERROR(IF(M23="NO",MODE(IF($F$7:$L$7="YES",IF(F23:L23&gt;0,F23:L23))),MODE(IF($F$7:$L$7="YES",F23:L23))),"")</f>
        <v/>
      </c>
      <c r="O23" s="63" t="s">
        <v>304</v>
      </c>
      <c r="P23" s="63" t="str" cm="1">
        <f t="array" ref="P23">IFERROR(IF(O23="NO",MEDIAN(IF($F$7:$L$7="YES",IF(F23:L23&gt;0,F23:L23))),MEDIAN(IF($F$7:$L$7="YES",F23:L23))),"")</f>
        <v/>
      </c>
      <c r="Q23" s="63" t="str">
        <f>IF(N23="","Median","Mode")</f>
        <v>Median</v>
      </c>
      <c r="R23" s="60"/>
      <c r="S23" s="60"/>
      <c r="T23" s="60"/>
      <c r="U23" s="60"/>
      <c r="V23" s="60"/>
      <c r="W23" s="60"/>
      <c r="X23" s="60"/>
      <c r="Y23" s="60"/>
      <c r="Z23" s="60"/>
      <c r="AA23" s="60"/>
      <c r="AB23" s="60"/>
      <c r="AC23" s="60"/>
      <c r="AD23" s="60"/>
      <c r="AE23" s="60"/>
      <c r="AF23" s="60"/>
      <c r="AG23" s="60"/>
      <c r="AH23" s="60"/>
      <c r="AI23" s="60"/>
      <c r="AJ23" s="60"/>
      <c r="AK23" s="60"/>
      <c r="AL23" s="36"/>
      <c r="AM23" s="36"/>
    </row>
    <row r="24" spans="2:39" ht="15.75" hidden="1" customHeight="1" thickBot="1">
      <c r="B24" s="214">
        <f t="shared" ref="B24" si="15">B22+1</f>
        <v>8</v>
      </c>
      <c r="C24" s="216"/>
      <c r="D24" s="216"/>
      <c r="E24" s="56"/>
      <c r="F24" s="57">
        <v>0</v>
      </c>
      <c r="G24" s="57">
        <v>0</v>
      </c>
      <c r="H24" s="57">
        <v>0</v>
      </c>
      <c r="I24" s="57">
        <v>0</v>
      </c>
      <c r="J24" s="57">
        <v>0</v>
      </c>
      <c r="K24" s="57">
        <v>0</v>
      </c>
      <c r="L24" s="57">
        <v>0</v>
      </c>
      <c r="M24" s="58"/>
      <c r="N24" s="58"/>
      <c r="O24" s="58"/>
      <c r="P24" s="58"/>
      <c r="Q24" s="59"/>
      <c r="R24" s="60"/>
      <c r="S24" s="60"/>
      <c r="T24" s="60"/>
      <c r="U24" s="60"/>
      <c r="V24" s="60"/>
      <c r="W24" s="60"/>
      <c r="X24" s="60"/>
      <c r="Y24" s="60"/>
      <c r="Z24" s="60"/>
      <c r="AA24" s="60"/>
      <c r="AB24" s="60"/>
      <c r="AC24" s="60"/>
      <c r="AD24" s="60"/>
      <c r="AE24" s="60"/>
      <c r="AF24" s="60"/>
      <c r="AG24" s="60"/>
      <c r="AH24" s="60"/>
      <c r="AI24" s="60"/>
      <c r="AJ24" s="60"/>
      <c r="AK24" s="60"/>
      <c r="AL24" s="36"/>
      <c r="AM24" s="36"/>
    </row>
    <row r="25" spans="2:39" hidden="1">
      <c r="B25" s="215"/>
      <c r="C25" s="217"/>
      <c r="D25" s="217"/>
      <c r="E25" s="61" t="s">
        <v>303</v>
      </c>
      <c r="F25" s="62">
        <f t="shared" ref="F25:L25" si="16">IF(ISBLANK(F24),"",IF(ISBLANK(F26),"",ROUND(F26-F24,10)))</f>
        <v>0</v>
      </c>
      <c r="G25" s="62">
        <f t="shared" si="16"/>
        <v>0</v>
      </c>
      <c r="H25" s="62">
        <f t="shared" si="16"/>
        <v>0</v>
      </c>
      <c r="I25" s="62">
        <f t="shared" si="16"/>
        <v>0</v>
      </c>
      <c r="J25" s="62">
        <f t="shared" si="16"/>
        <v>0</v>
      </c>
      <c r="K25" s="62">
        <f t="shared" si="16"/>
        <v>0</v>
      </c>
      <c r="L25" s="62">
        <f t="shared" si="16"/>
        <v>0</v>
      </c>
      <c r="M25" s="63" t="s">
        <v>304</v>
      </c>
      <c r="N25" s="63" t="str" cm="1">
        <f t="array" ref="N25">IFERROR(IF(M25="NO",MODE(IF($F$7:$L$7="YES",IF(F25:L25&gt;0,F25:L25))),MODE(IF($F$7:$L$7="YES",F25:L25))),"")</f>
        <v/>
      </c>
      <c r="O25" s="63" t="s">
        <v>304</v>
      </c>
      <c r="P25" s="63" t="str" cm="1">
        <f t="array" ref="P25">IFERROR(IF(O25="NO",MEDIAN(IF($F$7:$L$7="YES",IF(F25:L25&gt;0,F25:L25))),MEDIAN(IF($F$7:$L$7="YES",F25:L25))),"")</f>
        <v/>
      </c>
      <c r="Q25" s="63" t="str">
        <f>IF(N25="","Median","Mode")</f>
        <v>Median</v>
      </c>
      <c r="R25" s="60"/>
      <c r="S25" s="60"/>
      <c r="T25" s="60"/>
      <c r="U25" s="60"/>
      <c r="V25" s="60"/>
      <c r="W25" s="60"/>
      <c r="X25" s="60"/>
      <c r="Y25" s="60"/>
      <c r="Z25" s="60"/>
      <c r="AA25" s="60"/>
      <c r="AB25" s="60"/>
      <c r="AC25" s="60"/>
      <c r="AD25" s="60"/>
      <c r="AE25" s="60"/>
      <c r="AF25" s="60"/>
      <c r="AG25" s="60"/>
      <c r="AH25" s="60"/>
      <c r="AI25" s="60"/>
      <c r="AJ25" s="60"/>
      <c r="AK25" s="60"/>
      <c r="AL25" s="36"/>
      <c r="AM25" s="36"/>
    </row>
    <row r="26" spans="2:39" ht="15.75" hidden="1" customHeight="1" thickBot="1">
      <c r="B26" s="214">
        <f t="shared" ref="B26" si="17">B24+1</f>
        <v>9</v>
      </c>
      <c r="C26" s="216"/>
      <c r="D26" s="218"/>
      <c r="E26" s="56"/>
      <c r="F26" s="57">
        <v>0</v>
      </c>
      <c r="G26" s="57">
        <v>0</v>
      </c>
      <c r="H26" s="57">
        <v>0</v>
      </c>
      <c r="I26" s="57">
        <v>0</v>
      </c>
      <c r="J26" s="57">
        <v>0</v>
      </c>
      <c r="K26" s="57">
        <v>0</v>
      </c>
      <c r="L26" s="57">
        <v>0</v>
      </c>
      <c r="M26" s="58"/>
      <c r="N26" s="58"/>
      <c r="O26" s="58"/>
      <c r="P26" s="58"/>
      <c r="Q26" s="59"/>
      <c r="R26" s="60"/>
      <c r="S26" s="60"/>
      <c r="T26" s="60"/>
      <c r="U26" s="60"/>
      <c r="V26" s="60"/>
      <c r="W26" s="60"/>
      <c r="X26" s="60"/>
      <c r="Y26" s="60"/>
      <c r="Z26" s="60"/>
      <c r="AA26" s="60"/>
      <c r="AB26" s="60"/>
      <c r="AC26" s="60"/>
      <c r="AD26" s="60"/>
      <c r="AE26" s="60"/>
      <c r="AF26" s="60"/>
      <c r="AG26" s="60"/>
      <c r="AH26" s="60"/>
      <c r="AI26" s="60"/>
      <c r="AJ26" s="60"/>
      <c r="AK26" s="60"/>
      <c r="AL26" s="36"/>
      <c r="AM26" s="36"/>
    </row>
    <row r="27" spans="2:39" hidden="1">
      <c r="B27" s="215"/>
      <c r="C27" s="217"/>
      <c r="D27" s="219"/>
      <c r="E27" s="61" t="s">
        <v>303</v>
      </c>
      <c r="F27" s="62">
        <f t="shared" ref="F27:L27" si="18">IF(ISBLANK(F26),"",IF(ISBLANK(F28),"",ROUND(F28-F26,10)))</f>
        <v>0</v>
      </c>
      <c r="G27" s="62">
        <f t="shared" si="18"/>
        <v>0</v>
      </c>
      <c r="H27" s="62">
        <f t="shared" si="18"/>
        <v>0</v>
      </c>
      <c r="I27" s="62">
        <f t="shared" si="18"/>
        <v>0</v>
      </c>
      <c r="J27" s="62">
        <f t="shared" si="18"/>
        <v>0</v>
      </c>
      <c r="K27" s="62">
        <f t="shared" si="18"/>
        <v>0</v>
      </c>
      <c r="L27" s="62">
        <f t="shared" si="18"/>
        <v>0</v>
      </c>
      <c r="M27" s="63" t="s">
        <v>304</v>
      </c>
      <c r="N27" s="63" t="str" cm="1">
        <f t="array" ref="N27">IFERROR(IF(M27="NO",MODE(IF($F$7:$L$7="YES",IF(F27:L27&gt;0,F27:L27))),MODE(IF($F$7:$L$7="YES",F27:L27))),"")</f>
        <v/>
      </c>
      <c r="O27" s="63" t="s">
        <v>304</v>
      </c>
      <c r="P27" s="63" t="str" cm="1">
        <f t="array" ref="P27">IFERROR(IF(O27="NO",MEDIAN(IF($F$7:$L$7="YES",IF(F27:L27&gt;0,F27:L27))),MEDIAN(IF($F$7:$L$7="YES",F27:L27))),"")</f>
        <v/>
      </c>
      <c r="Q27" s="63" t="str">
        <f>IF(N27="","Median","Mode")</f>
        <v>Median</v>
      </c>
      <c r="R27" s="60"/>
      <c r="S27" s="60"/>
      <c r="T27" s="60"/>
      <c r="U27" s="60"/>
      <c r="V27" s="60"/>
      <c r="W27" s="60"/>
      <c r="X27" s="60"/>
      <c r="Y27" s="60"/>
      <c r="Z27" s="60"/>
      <c r="AA27" s="60"/>
      <c r="AB27" s="60"/>
      <c r="AC27" s="60"/>
      <c r="AD27" s="60"/>
      <c r="AE27" s="60"/>
      <c r="AF27" s="60"/>
      <c r="AG27" s="60"/>
      <c r="AH27" s="60"/>
      <c r="AI27" s="60"/>
      <c r="AJ27" s="60"/>
      <c r="AK27" s="60"/>
      <c r="AL27" s="36"/>
      <c r="AM27" s="36"/>
    </row>
    <row r="28" spans="2:39" ht="15" hidden="1" customHeight="1" thickBot="1">
      <c r="B28" s="214">
        <f t="shared" ref="B28" si="19">B26+1</f>
        <v>10</v>
      </c>
      <c r="C28" s="216"/>
      <c r="D28" s="218"/>
      <c r="E28" s="56"/>
      <c r="F28" s="57">
        <v>0</v>
      </c>
      <c r="G28" s="57">
        <v>0</v>
      </c>
      <c r="H28" s="57">
        <v>0</v>
      </c>
      <c r="I28" s="57">
        <v>0</v>
      </c>
      <c r="J28" s="57">
        <v>0</v>
      </c>
      <c r="K28" s="57">
        <v>0</v>
      </c>
      <c r="L28" s="57">
        <v>0</v>
      </c>
      <c r="M28" s="58"/>
      <c r="N28" s="58"/>
      <c r="O28" s="58"/>
      <c r="P28" s="58"/>
      <c r="Q28" s="59"/>
      <c r="R28" s="60"/>
      <c r="S28" s="60"/>
      <c r="T28" s="60"/>
      <c r="U28" s="60"/>
      <c r="V28" s="60"/>
      <c r="W28" s="60"/>
      <c r="X28" s="60"/>
      <c r="Y28" s="60"/>
      <c r="Z28" s="60"/>
      <c r="AA28" s="60"/>
      <c r="AB28" s="60"/>
      <c r="AC28" s="60"/>
      <c r="AD28" s="60"/>
      <c r="AE28" s="60"/>
      <c r="AF28" s="60"/>
      <c r="AG28" s="60"/>
      <c r="AH28" s="60"/>
      <c r="AI28" s="60"/>
      <c r="AJ28" s="60"/>
      <c r="AK28" s="60"/>
      <c r="AL28" s="36"/>
      <c r="AM28" s="36"/>
    </row>
    <row r="29" spans="2:39" hidden="1">
      <c r="B29" s="215"/>
      <c r="C29" s="217"/>
      <c r="D29" s="219"/>
      <c r="E29" s="61" t="s">
        <v>303</v>
      </c>
      <c r="F29" s="62">
        <f t="shared" ref="F29:L29" si="20">IF(ISBLANK(F28),"",IF(ISBLANK(F30),"",ROUND(F30-F28,10)))</f>
        <v>0</v>
      </c>
      <c r="G29" s="62">
        <f t="shared" si="20"/>
        <v>0</v>
      </c>
      <c r="H29" s="62">
        <f t="shared" si="20"/>
        <v>0</v>
      </c>
      <c r="I29" s="62">
        <f t="shared" si="20"/>
        <v>0</v>
      </c>
      <c r="J29" s="62">
        <f t="shared" si="20"/>
        <v>0</v>
      </c>
      <c r="K29" s="62">
        <f t="shared" si="20"/>
        <v>0</v>
      </c>
      <c r="L29" s="62">
        <f t="shared" si="20"/>
        <v>0</v>
      </c>
      <c r="M29" s="63" t="s">
        <v>304</v>
      </c>
      <c r="N29" s="63" t="str" cm="1">
        <f t="array" ref="N29">IFERROR(IF(M29="NO",MODE(IF($F$7:$L$7="YES",IF(F29:L29&gt;0,F29:L29))),MODE(IF($F$7:$L$7="YES",F29:L29))),"")</f>
        <v/>
      </c>
      <c r="O29" s="63" t="s">
        <v>304</v>
      </c>
      <c r="P29" s="63" t="str" cm="1">
        <f t="array" ref="P29">IFERROR(IF(O29="NO",MEDIAN(IF($F$7:$L$7="YES",IF(F29:L29&gt;0,F29:L29))),MEDIAN(IF($F$7:$L$7="YES",F29:L29))),"")</f>
        <v/>
      </c>
      <c r="Q29" s="63" t="str">
        <f>IF(N29="","Median","Mode")</f>
        <v>Median</v>
      </c>
      <c r="R29" s="60"/>
      <c r="S29" s="60"/>
      <c r="T29" s="60"/>
      <c r="U29" s="60"/>
      <c r="V29" s="60"/>
      <c r="W29" s="60"/>
      <c r="X29" s="60"/>
      <c r="Y29" s="60"/>
      <c r="Z29" s="60"/>
      <c r="AA29" s="60"/>
      <c r="AB29" s="60"/>
      <c r="AC29" s="60"/>
      <c r="AD29" s="60"/>
      <c r="AE29" s="60"/>
      <c r="AF29" s="60"/>
      <c r="AG29" s="60"/>
      <c r="AH29" s="60"/>
      <c r="AI29" s="60"/>
      <c r="AJ29" s="60"/>
      <c r="AK29" s="60"/>
      <c r="AL29" s="36"/>
      <c r="AM29" s="36"/>
    </row>
    <row r="30" spans="2:39" ht="15.75" hidden="1" customHeight="1" thickBot="1">
      <c r="B30" s="214">
        <f t="shared" ref="B30" si="21">B28+1</f>
        <v>11</v>
      </c>
      <c r="C30" s="216"/>
      <c r="D30" s="218"/>
      <c r="E30" s="56"/>
      <c r="F30" s="57">
        <v>0</v>
      </c>
      <c r="G30" s="57">
        <v>0</v>
      </c>
      <c r="H30" s="57">
        <v>0</v>
      </c>
      <c r="I30" s="57">
        <v>0</v>
      </c>
      <c r="J30" s="57">
        <v>0</v>
      </c>
      <c r="K30" s="57">
        <v>0</v>
      </c>
      <c r="L30" s="57">
        <v>0</v>
      </c>
      <c r="M30" s="58"/>
      <c r="N30" s="58"/>
      <c r="O30" s="58"/>
      <c r="P30" s="58"/>
      <c r="Q30" s="59"/>
      <c r="R30" s="60"/>
      <c r="S30" s="60"/>
      <c r="T30" s="60"/>
      <c r="U30" s="60"/>
      <c r="V30" s="60"/>
      <c r="W30" s="60"/>
      <c r="X30" s="60"/>
      <c r="Y30" s="60"/>
      <c r="Z30" s="60"/>
      <c r="AA30" s="60"/>
      <c r="AB30" s="60"/>
      <c r="AC30" s="60"/>
      <c r="AD30" s="60"/>
      <c r="AE30" s="60"/>
      <c r="AF30" s="60"/>
      <c r="AG30" s="60"/>
      <c r="AH30" s="60"/>
      <c r="AI30" s="60"/>
      <c r="AJ30" s="60"/>
      <c r="AK30" s="60"/>
      <c r="AL30" s="36"/>
      <c r="AM30" s="36"/>
    </row>
    <row r="31" spans="2:39" hidden="1">
      <c r="B31" s="215"/>
      <c r="C31" s="217"/>
      <c r="D31" s="219"/>
      <c r="E31" s="61" t="s">
        <v>303</v>
      </c>
      <c r="F31" s="62">
        <f t="shared" ref="F31:L31" si="22">IF(ISBLANK(F30),"",IF(ISBLANK(F32),"",ROUND(F32-F30,10)))</f>
        <v>0</v>
      </c>
      <c r="G31" s="62">
        <f t="shared" si="22"/>
        <v>0</v>
      </c>
      <c r="H31" s="62">
        <f t="shared" si="22"/>
        <v>0</v>
      </c>
      <c r="I31" s="62">
        <f t="shared" si="22"/>
        <v>0</v>
      </c>
      <c r="J31" s="62">
        <f t="shared" si="22"/>
        <v>0</v>
      </c>
      <c r="K31" s="62">
        <f t="shared" si="22"/>
        <v>0</v>
      </c>
      <c r="L31" s="62">
        <f t="shared" si="22"/>
        <v>0</v>
      </c>
      <c r="M31" s="63" t="s">
        <v>304</v>
      </c>
      <c r="N31" s="63" t="str" cm="1">
        <f t="array" ref="N31">IFERROR(IF(M31="NO",MODE(IF($F$7:$L$7="YES",IF(F31:L31&gt;0,F31:L31))),MODE(IF($F$7:$L$7="YES",F31:L31))),"")</f>
        <v/>
      </c>
      <c r="O31" s="63" t="s">
        <v>304</v>
      </c>
      <c r="P31" s="63" t="str" cm="1">
        <f t="array" ref="P31">IFERROR(IF(O31="NO",MEDIAN(IF($F$7:$L$7="YES",IF(F31:L31&gt;0,F31:L31))),MEDIAN(IF($F$7:$L$7="YES",F31:L31))),"")</f>
        <v/>
      </c>
      <c r="Q31" s="63" t="str">
        <f>IF(N31="","Median","Mode")</f>
        <v>Median</v>
      </c>
      <c r="R31" s="60"/>
      <c r="S31" s="60"/>
      <c r="T31" s="60"/>
      <c r="U31" s="60"/>
      <c r="V31" s="60"/>
      <c r="W31" s="60"/>
      <c r="X31" s="60"/>
      <c r="Y31" s="60"/>
      <c r="Z31" s="60"/>
      <c r="AA31" s="60"/>
      <c r="AB31" s="60"/>
      <c r="AC31" s="60"/>
      <c r="AD31" s="60"/>
      <c r="AE31" s="60"/>
      <c r="AF31" s="60"/>
      <c r="AG31" s="60"/>
      <c r="AH31" s="60"/>
      <c r="AI31" s="60"/>
      <c r="AJ31" s="60"/>
      <c r="AK31" s="60"/>
      <c r="AL31" s="36"/>
      <c r="AM31" s="36"/>
    </row>
    <row r="32" spans="2:39" ht="15.75" hidden="1" customHeight="1" thickBot="1">
      <c r="B32" s="214">
        <f t="shared" ref="B32" si="23">B30+1</f>
        <v>12</v>
      </c>
      <c r="C32" s="216"/>
      <c r="D32" s="218"/>
      <c r="E32" s="56"/>
      <c r="F32" s="57">
        <v>0</v>
      </c>
      <c r="G32" s="57">
        <v>0</v>
      </c>
      <c r="H32" s="57">
        <v>0</v>
      </c>
      <c r="I32" s="57">
        <v>0</v>
      </c>
      <c r="J32" s="57">
        <v>0</v>
      </c>
      <c r="K32" s="57">
        <v>0</v>
      </c>
      <c r="L32" s="57">
        <v>0</v>
      </c>
      <c r="M32" s="58"/>
      <c r="N32" s="58"/>
      <c r="O32" s="58"/>
      <c r="P32" s="58"/>
      <c r="Q32" s="59"/>
      <c r="R32" s="60"/>
      <c r="S32" s="60"/>
      <c r="T32" s="60"/>
      <c r="U32" s="60"/>
      <c r="V32" s="60"/>
      <c r="W32" s="60"/>
      <c r="X32" s="60"/>
      <c r="Y32" s="60"/>
      <c r="Z32" s="60"/>
      <c r="AA32" s="60"/>
      <c r="AB32" s="60"/>
      <c r="AC32" s="60"/>
      <c r="AD32" s="60"/>
      <c r="AE32" s="60"/>
      <c r="AF32" s="60"/>
      <c r="AG32" s="60"/>
      <c r="AH32" s="60"/>
      <c r="AI32" s="60"/>
      <c r="AJ32" s="60"/>
      <c r="AK32" s="60"/>
      <c r="AL32" s="36"/>
      <c r="AM32" s="36"/>
    </row>
    <row r="33" spans="2:39" hidden="1">
      <c r="B33" s="215"/>
      <c r="C33" s="217"/>
      <c r="D33" s="219"/>
      <c r="E33" s="61" t="s">
        <v>303</v>
      </c>
      <c r="F33" s="62">
        <f t="shared" ref="F33:L33" si="24">IF(ISBLANK(F32),"",IF(ISBLANK(F34),"",ROUND(F34-F32,10)))</f>
        <v>0</v>
      </c>
      <c r="G33" s="62">
        <f t="shared" si="24"/>
        <v>0</v>
      </c>
      <c r="H33" s="62">
        <f t="shared" si="24"/>
        <v>0</v>
      </c>
      <c r="I33" s="62">
        <f t="shared" si="24"/>
        <v>0</v>
      </c>
      <c r="J33" s="62">
        <f t="shared" si="24"/>
        <v>0</v>
      </c>
      <c r="K33" s="62">
        <f t="shared" si="24"/>
        <v>0</v>
      </c>
      <c r="L33" s="62">
        <f t="shared" si="24"/>
        <v>0</v>
      </c>
      <c r="M33" s="63" t="s">
        <v>304</v>
      </c>
      <c r="N33" s="63" t="str" cm="1">
        <f t="array" ref="N33">IFERROR(IF(M33="NO",MODE(IF($F$7:$L$7="YES",IF(F33:L33&gt;0,F33:L33))),MODE(IF($F$7:$L$7="YES",F33:L33))),"")</f>
        <v/>
      </c>
      <c r="O33" s="63" t="s">
        <v>304</v>
      </c>
      <c r="P33" s="63" t="str" cm="1">
        <f t="array" ref="P33">IFERROR(IF(O33="NO",MEDIAN(IF($F$7:$L$7="YES",IF(F33:L33&gt;0,F33:L33))),MEDIAN(IF($F$7:$L$7="YES",F33:L33))),"")</f>
        <v/>
      </c>
      <c r="Q33" s="63" t="str">
        <f>IF(N33="","Median","Mode")</f>
        <v>Median</v>
      </c>
      <c r="R33" s="60"/>
      <c r="S33" s="60"/>
      <c r="T33" s="60"/>
      <c r="U33" s="60"/>
      <c r="V33" s="60"/>
      <c r="W33" s="60"/>
      <c r="X33" s="60"/>
      <c r="Y33" s="60"/>
      <c r="Z33" s="60"/>
      <c r="AA33" s="60"/>
      <c r="AB33" s="60"/>
      <c r="AC33" s="60"/>
      <c r="AD33" s="60"/>
      <c r="AE33" s="60"/>
      <c r="AF33" s="60"/>
      <c r="AG33" s="60"/>
      <c r="AH33" s="60"/>
      <c r="AI33" s="60"/>
      <c r="AJ33" s="60"/>
      <c r="AK33" s="60"/>
      <c r="AL33" s="36"/>
      <c r="AM33" s="36"/>
    </row>
    <row r="34" spans="2:39" ht="15" hidden="1" customHeight="1" thickBot="1">
      <c r="B34" s="214">
        <f t="shared" ref="B34" si="25">B32+1</f>
        <v>13</v>
      </c>
      <c r="C34" s="216"/>
      <c r="D34" s="218"/>
      <c r="E34" s="56"/>
      <c r="F34" s="57">
        <v>0</v>
      </c>
      <c r="G34" s="57">
        <v>0</v>
      </c>
      <c r="H34" s="57">
        <v>0</v>
      </c>
      <c r="I34" s="57">
        <v>0</v>
      </c>
      <c r="J34" s="57">
        <v>0</v>
      </c>
      <c r="K34" s="57">
        <v>0</v>
      </c>
      <c r="L34" s="57">
        <v>0</v>
      </c>
      <c r="M34" s="58"/>
      <c r="N34" s="58"/>
      <c r="O34" s="58"/>
      <c r="P34" s="58"/>
      <c r="Q34" s="59"/>
      <c r="R34" s="60"/>
      <c r="S34" s="60"/>
      <c r="T34" s="60"/>
      <c r="U34" s="60"/>
      <c r="V34" s="60"/>
      <c r="W34" s="60"/>
      <c r="X34" s="60"/>
      <c r="Y34" s="60"/>
      <c r="Z34" s="60"/>
      <c r="AA34" s="60"/>
      <c r="AB34" s="60"/>
      <c r="AC34" s="60"/>
      <c r="AD34" s="60"/>
      <c r="AE34" s="60"/>
      <c r="AF34" s="60"/>
      <c r="AG34" s="60"/>
      <c r="AH34" s="60"/>
      <c r="AI34" s="60"/>
      <c r="AJ34" s="60"/>
      <c r="AK34" s="60"/>
      <c r="AL34" s="36"/>
      <c r="AM34" s="36"/>
    </row>
    <row r="35" spans="2:39" hidden="1">
      <c r="B35" s="215"/>
      <c r="C35" s="217"/>
      <c r="D35" s="219"/>
      <c r="E35" s="61" t="s">
        <v>303</v>
      </c>
      <c r="F35" s="62">
        <f t="shared" ref="F35:L35" si="26">IF(ISBLANK(F34),"",IF(ISBLANK(F36),"",ROUND(F36-F34,10)))</f>
        <v>0</v>
      </c>
      <c r="G35" s="62">
        <f t="shared" si="26"/>
        <v>0</v>
      </c>
      <c r="H35" s="62">
        <f t="shared" si="26"/>
        <v>0</v>
      </c>
      <c r="I35" s="62">
        <f t="shared" si="26"/>
        <v>0</v>
      </c>
      <c r="J35" s="62">
        <f t="shared" si="26"/>
        <v>0</v>
      </c>
      <c r="K35" s="62">
        <f t="shared" si="26"/>
        <v>0</v>
      </c>
      <c r="L35" s="62">
        <f t="shared" si="26"/>
        <v>0</v>
      </c>
      <c r="M35" s="63" t="s">
        <v>304</v>
      </c>
      <c r="N35" s="63" t="str" cm="1">
        <f t="array" ref="N35">IFERROR(IF(M35="NO",MODE(IF($F$7:$L$7="YES",IF(F35:L35&gt;0,F35:L35))),MODE(IF($F$7:$L$7="YES",F35:L35))),"")</f>
        <v/>
      </c>
      <c r="O35" s="63" t="s">
        <v>304</v>
      </c>
      <c r="P35" s="63" t="str" cm="1">
        <f t="array" ref="P35">IFERROR(IF(O35="NO",MEDIAN(IF($F$7:$L$7="YES",IF(F35:L35&gt;0,F35:L35))),MEDIAN(IF($F$7:$L$7="YES",F35:L35))),"")</f>
        <v/>
      </c>
      <c r="Q35" s="63" t="str">
        <f>IF(N35="","Median","Mode")</f>
        <v>Median</v>
      </c>
      <c r="R35" s="60"/>
      <c r="S35" s="60"/>
      <c r="T35" s="60"/>
      <c r="U35" s="60"/>
      <c r="V35" s="60"/>
      <c r="W35" s="60"/>
      <c r="X35" s="60"/>
      <c r="Y35" s="60"/>
      <c r="Z35" s="60"/>
      <c r="AA35" s="60"/>
      <c r="AB35" s="60"/>
      <c r="AC35" s="60"/>
      <c r="AD35" s="60"/>
      <c r="AE35" s="60"/>
      <c r="AF35" s="60"/>
      <c r="AG35" s="60"/>
      <c r="AH35" s="60"/>
      <c r="AI35" s="60"/>
      <c r="AJ35" s="60"/>
      <c r="AK35" s="60"/>
      <c r="AL35" s="36"/>
      <c r="AM35" s="36"/>
    </row>
    <row r="36" spans="2:39" ht="15.75" hidden="1" customHeight="1" thickBot="1">
      <c r="B36" s="214">
        <f t="shared" ref="B36" si="27">B34+1</f>
        <v>14</v>
      </c>
      <c r="C36" s="216"/>
      <c r="D36" s="218"/>
      <c r="E36" s="56"/>
      <c r="F36" s="57">
        <v>0</v>
      </c>
      <c r="G36" s="57">
        <v>0</v>
      </c>
      <c r="H36" s="57">
        <v>0</v>
      </c>
      <c r="I36" s="57">
        <v>0</v>
      </c>
      <c r="J36" s="57">
        <v>0</v>
      </c>
      <c r="K36" s="57">
        <v>0</v>
      </c>
      <c r="L36" s="57">
        <v>0</v>
      </c>
      <c r="M36" s="58"/>
      <c r="N36" s="58"/>
      <c r="O36" s="58"/>
      <c r="P36" s="58"/>
      <c r="Q36" s="59"/>
      <c r="R36" s="60"/>
      <c r="S36" s="60"/>
      <c r="T36" s="60"/>
      <c r="U36" s="60"/>
      <c r="V36" s="60"/>
      <c r="W36" s="60"/>
      <c r="X36" s="60"/>
      <c r="Y36" s="60"/>
      <c r="Z36" s="60"/>
      <c r="AA36" s="60"/>
      <c r="AB36" s="60"/>
      <c r="AC36" s="60"/>
      <c r="AD36" s="60"/>
      <c r="AE36" s="60"/>
      <c r="AF36" s="60"/>
      <c r="AG36" s="60"/>
      <c r="AH36" s="60"/>
      <c r="AI36" s="60"/>
      <c r="AJ36" s="60"/>
      <c r="AK36" s="60"/>
      <c r="AL36" s="36"/>
      <c r="AM36" s="36"/>
    </row>
    <row r="37" spans="2:39" hidden="1">
      <c r="B37" s="215"/>
      <c r="C37" s="217"/>
      <c r="D37" s="219"/>
      <c r="E37" s="61" t="s">
        <v>303</v>
      </c>
      <c r="F37" s="62">
        <f t="shared" ref="F37:L37" si="28">IF(ISBLANK(F36),"",IF(ISBLANK(F38),"",ROUND(F38-F36,10)))</f>
        <v>0</v>
      </c>
      <c r="G37" s="62">
        <f t="shared" si="28"/>
        <v>0</v>
      </c>
      <c r="H37" s="62">
        <f t="shared" si="28"/>
        <v>0</v>
      </c>
      <c r="I37" s="62">
        <f t="shared" si="28"/>
        <v>0</v>
      </c>
      <c r="J37" s="62">
        <f t="shared" si="28"/>
        <v>0</v>
      </c>
      <c r="K37" s="62">
        <f t="shared" si="28"/>
        <v>0</v>
      </c>
      <c r="L37" s="62">
        <f t="shared" si="28"/>
        <v>0</v>
      </c>
      <c r="M37" s="63" t="s">
        <v>304</v>
      </c>
      <c r="N37" s="63" t="str" cm="1">
        <f t="array" ref="N37">IFERROR(IF(M37="NO",MODE(IF($F$7:$L$7="YES",IF(F37:L37&gt;0,F37:L37))),MODE(IF($F$7:$L$7="YES",F37:L37))),"")</f>
        <v/>
      </c>
      <c r="O37" s="63" t="s">
        <v>304</v>
      </c>
      <c r="P37" s="63" t="str" cm="1">
        <f t="array" ref="P37">IFERROR(IF(O37="NO",MEDIAN(IF($F$7:$L$7="YES",IF(F37:L37&gt;0,F37:L37))),MEDIAN(IF($F$7:$L$7="YES",F37:L37))),"")</f>
        <v/>
      </c>
      <c r="Q37" s="63" t="str">
        <f>IF(N37="","Median","Mode")</f>
        <v>Median</v>
      </c>
      <c r="R37" s="60"/>
      <c r="S37" s="60"/>
      <c r="T37" s="60"/>
      <c r="U37" s="60"/>
      <c r="V37" s="60"/>
      <c r="W37" s="60"/>
      <c r="X37" s="60"/>
      <c r="Y37" s="60"/>
      <c r="Z37" s="60"/>
      <c r="AA37" s="60"/>
      <c r="AB37" s="60"/>
      <c r="AC37" s="60"/>
      <c r="AD37" s="60"/>
      <c r="AE37" s="60"/>
      <c r="AF37" s="60"/>
      <c r="AG37" s="60"/>
      <c r="AH37" s="60"/>
      <c r="AI37" s="60"/>
      <c r="AJ37" s="60"/>
      <c r="AK37" s="60"/>
      <c r="AL37" s="36"/>
      <c r="AM37" s="36"/>
    </row>
    <row r="38" spans="2:39" ht="15" hidden="1" customHeight="1" thickBot="1">
      <c r="B38" s="214">
        <f t="shared" ref="B38" si="29">B36+1</f>
        <v>15</v>
      </c>
      <c r="C38" s="216"/>
      <c r="D38" s="218"/>
      <c r="E38" s="56"/>
      <c r="F38" s="57">
        <v>0</v>
      </c>
      <c r="G38" s="57">
        <v>0</v>
      </c>
      <c r="H38" s="57">
        <v>0</v>
      </c>
      <c r="I38" s="57">
        <v>0</v>
      </c>
      <c r="J38" s="57">
        <v>0</v>
      </c>
      <c r="K38" s="57">
        <v>0</v>
      </c>
      <c r="L38" s="57">
        <v>0</v>
      </c>
      <c r="M38" s="58"/>
      <c r="N38" s="58"/>
      <c r="O38" s="58"/>
      <c r="P38" s="58"/>
      <c r="Q38" s="59"/>
      <c r="R38" s="60"/>
      <c r="S38" s="60"/>
      <c r="T38" s="60"/>
      <c r="U38" s="60"/>
      <c r="V38" s="60"/>
      <c r="W38" s="60"/>
      <c r="X38" s="60"/>
      <c r="Y38" s="60"/>
      <c r="Z38" s="60"/>
      <c r="AA38" s="60"/>
      <c r="AB38" s="60"/>
      <c r="AC38" s="60"/>
      <c r="AD38" s="60"/>
      <c r="AE38" s="60"/>
      <c r="AF38" s="60"/>
      <c r="AG38" s="60"/>
      <c r="AH38" s="60"/>
      <c r="AI38" s="60"/>
      <c r="AJ38" s="60"/>
      <c r="AK38" s="60"/>
      <c r="AL38" s="36"/>
      <c r="AM38" s="36"/>
    </row>
    <row r="39" spans="2:39" hidden="1">
      <c r="B39" s="215"/>
      <c r="C39" s="217"/>
      <c r="D39" s="219"/>
      <c r="E39" s="61" t="s">
        <v>303</v>
      </c>
      <c r="F39" s="62">
        <f t="shared" ref="F39:L39" si="30">IF(ISBLANK(F38),"",IF(ISBLANK(F40),"",ROUND(F40-F38,10)))</f>
        <v>0</v>
      </c>
      <c r="G39" s="62">
        <f t="shared" si="30"/>
        <v>0</v>
      </c>
      <c r="H39" s="62">
        <f t="shared" si="30"/>
        <v>0</v>
      </c>
      <c r="I39" s="62">
        <f t="shared" si="30"/>
        <v>0</v>
      </c>
      <c r="J39" s="62">
        <f t="shared" si="30"/>
        <v>0</v>
      </c>
      <c r="K39" s="62">
        <f t="shared" si="30"/>
        <v>0</v>
      </c>
      <c r="L39" s="62">
        <f t="shared" si="30"/>
        <v>0</v>
      </c>
      <c r="M39" s="63" t="s">
        <v>304</v>
      </c>
      <c r="N39" s="63" t="str" cm="1">
        <f t="array" ref="N39">IFERROR(IF(M39="NO",MODE(IF($F$7:$L$7="YES",IF(F39:L39&gt;0,F39:L39))),MODE(IF($F$7:$L$7="YES",F39:L39))),"")</f>
        <v/>
      </c>
      <c r="O39" s="63" t="s">
        <v>304</v>
      </c>
      <c r="P39" s="63" t="str" cm="1">
        <f t="array" ref="P39">IFERROR(IF(O39="NO",MEDIAN(IF($F$7:$L$7="YES",IF(F39:L39&gt;0,F39:L39))),MEDIAN(IF($F$7:$L$7="YES",F39:L39))),"")</f>
        <v/>
      </c>
      <c r="Q39" s="63" t="str">
        <f t="shared" ref="Q39" si="31">IF(N39="","Median","Mode")</f>
        <v>Median</v>
      </c>
      <c r="R39" s="60"/>
      <c r="S39" s="60"/>
      <c r="T39" s="60"/>
      <c r="U39" s="60"/>
      <c r="V39" s="60"/>
      <c r="W39" s="60"/>
      <c r="X39" s="60"/>
      <c r="Y39" s="60"/>
      <c r="Z39" s="60"/>
      <c r="AA39" s="60"/>
      <c r="AB39" s="60"/>
      <c r="AC39" s="60"/>
      <c r="AD39" s="60"/>
      <c r="AE39" s="60"/>
      <c r="AF39" s="60"/>
      <c r="AG39" s="60"/>
      <c r="AH39" s="60"/>
      <c r="AI39" s="60"/>
      <c r="AJ39" s="60"/>
      <c r="AK39" s="60"/>
      <c r="AL39" s="36"/>
      <c r="AM39" s="36"/>
    </row>
    <row r="40" spans="2:39" ht="15" hidden="1" customHeight="1" thickBot="1">
      <c r="B40" s="214">
        <f t="shared" ref="B40" si="32">B38+1</f>
        <v>16</v>
      </c>
      <c r="C40" s="216"/>
      <c r="D40" s="218"/>
      <c r="E40" s="56"/>
      <c r="F40" s="57">
        <v>0</v>
      </c>
      <c r="G40" s="57">
        <v>0</v>
      </c>
      <c r="H40" s="57">
        <v>0</v>
      </c>
      <c r="I40" s="57">
        <v>0</v>
      </c>
      <c r="J40" s="57">
        <v>0</v>
      </c>
      <c r="K40" s="57">
        <v>0</v>
      </c>
      <c r="L40" s="57">
        <v>0</v>
      </c>
      <c r="M40" s="58"/>
      <c r="N40" s="58"/>
      <c r="O40" s="58"/>
      <c r="P40" s="58"/>
      <c r="Q40" s="59"/>
      <c r="R40" s="60"/>
      <c r="S40" s="60"/>
      <c r="T40" s="60"/>
      <c r="U40" s="60"/>
      <c r="V40" s="60"/>
      <c r="W40" s="60"/>
      <c r="X40" s="60"/>
      <c r="Y40" s="60"/>
      <c r="Z40" s="60"/>
      <c r="AA40" s="60"/>
      <c r="AB40" s="60"/>
      <c r="AC40" s="60"/>
      <c r="AD40" s="60"/>
      <c r="AE40" s="60"/>
      <c r="AF40" s="60"/>
      <c r="AG40" s="60"/>
      <c r="AH40" s="60"/>
      <c r="AI40" s="60"/>
      <c r="AJ40" s="60"/>
      <c r="AK40" s="60"/>
      <c r="AL40" s="36"/>
      <c r="AM40" s="36"/>
    </row>
    <row r="41" spans="2:39" hidden="1">
      <c r="B41" s="215"/>
      <c r="C41" s="217"/>
      <c r="D41" s="219"/>
      <c r="E41" s="61" t="s">
        <v>303</v>
      </c>
      <c r="F41" s="62">
        <f t="shared" ref="F41:L41" si="33">IF(ISBLANK(F40),"",IF(ISBLANK(F42),"",ROUND(F42-F40,10)))</f>
        <v>0</v>
      </c>
      <c r="G41" s="62">
        <f t="shared" si="33"/>
        <v>0</v>
      </c>
      <c r="H41" s="62">
        <f t="shared" si="33"/>
        <v>0</v>
      </c>
      <c r="I41" s="62">
        <f t="shared" si="33"/>
        <v>0</v>
      </c>
      <c r="J41" s="62">
        <f t="shared" si="33"/>
        <v>0</v>
      </c>
      <c r="K41" s="62">
        <f t="shared" si="33"/>
        <v>0</v>
      </c>
      <c r="L41" s="62">
        <f t="shared" si="33"/>
        <v>0</v>
      </c>
      <c r="M41" s="63" t="s">
        <v>304</v>
      </c>
      <c r="N41" s="63" t="str" cm="1">
        <f t="array" ref="N41">IFERROR(IF(M41="NO",MODE(IF($F$7:$L$7="YES",IF(F41:L41&gt;0,F41:L41))),MODE(IF($F$7:$L$7="YES",F41:L41))),"")</f>
        <v/>
      </c>
      <c r="O41" s="63" t="s">
        <v>304</v>
      </c>
      <c r="P41" s="63" t="str" cm="1">
        <f t="array" ref="P41">IFERROR(IF(O41="NO",MEDIAN(IF($F$7:$L$7="YES",IF(F41:L41&gt;0,F41:L41))),MEDIAN(IF($F$7:$L$7="YES",F41:L41))),"")</f>
        <v/>
      </c>
      <c r="Q41" s="63" t="str">
        <f t="shared" ref="Q41" si="34">IF(N41="","Median","Mode")</f>
        <v>Median</v>
      </c>
      <c r="R41" s="60"/>
      <c r="S41" s="60"/>
      <c r="T41" s="60"/>
      <c r="U41" s="60"/>
      <c r="V41" s="60"/>
      <c r="W41" s="60"/>
      <c r="X41" s="60"/>
      <c r="Y41" s="60"/>
      <c r="Z41" s="60"/>
      <c r="AA41" s="60"/>
      <c r="AB41" s="60"/>
      <c r="AC41" s="60"/>
      <c r="AD41" s="60"/>
      <c r="AE41" s="60"/>
      <c r="AF41" s="60"/>
      <c r="AG41" s="60"/>
      <c r="AH41" s="60"/>
      <c r="AI41" s="60"/>
      <c r="AJ41" s="60"/>
      <c r="AK41" s="60"/>
      <c r="AL41" s="36"/>
      <c r="AM41" s="36"/>
    </row>
    <row r="42" spans="2:39" ht="15" hidden="1" customHeight="1" thickBot="1">
      <c r="B42" s="214">
        <f t="shared" ref="B42" si="35">B40+1</f>
        <v>17</v>
      </c>
      <c r="C42" s="216"/>
      <c r="D42" s="218"/>
      <c r="E42" s="56"/>
      <c r="F42" s="57">
        <v>0</v>
      </c>
      <c r="G42" s="57">
        <v>0</v>
      </c>
      <c r="H42" s="57">
        <v>0</v>
      </c>
      <c r="I42" s="57">
        <v>0</v>
      </c>
      <c r="J42" s="57">
        <v>0</v>
      </c>
      <c r="K42" s="57">
        <v>0</v>
      </c>
      <c r="L42" s="57">
        <v>0</v>
      </c>
      <c r="M42" s="58"/>
      <c r="N42" s="58"/>
      <c r="O42" s="58"/>
      <c r="P42" s="58"/>
      <c r="Q42" s="59"/>
      <c r="R42" s="60"/>
      <c r="S42" s="60"/>
      <c r="T42" s="60"/>
      <c r="U42" s="60"/>
      <c r="V42" s="60"/>
      <c r="W42" s="60"/>
      <c r="X42" s="60"/>
      <c r="Y42" s="60"/>
      <c r="Z42" s="60"/>
      <c r="AA42" s="60"/>
      <c r="AB42" s="60"/>
      <c r="AC42" s="60"/>
      <c r="AD42" s="60"/>
      <c r="AE42" s="60"/>
      <c r="AF42" s="60"/>
      <c r="AG42" s="60"/>
      <c r="AH42" s="60"/>
      <c r="AI42" s="60"/>
      <c r="AJ42" s="60"/>
      <c r="AK42" s="60"/>
      <c r="AL42" s="36"/>
      <c r="AM42" s="36"/>
    </row>
    <row r="43" spans="2:39" hidden="1">
      <c r="B43" s="215"/>
      <c r="C43" s="217"/>
      <c r="D43" s="219"/>
      <c r="E43" s="61" t="s">
        <v>303</v>
      </c>
      <c r="F43" s="62">
        <f t="shared" ref="F43:L43" si="36">IF(ISBLANK(F42),"",IF(ISBLANK(F44),"",ROUND(F44-F42,10)))</f>
        <v>0</v>
      </c>
      <c r="G43" s="62">
        <f t="shared" si="36"/>
        <v>0</v>
      </c>
      <c r="H43" s="62">
        <f t="shared" si="36"/>
        <v>0</v>
      </c>
      <c r="I43" s="62">
        <f t="shared" si="36"/>
        <v>0</v>
      </c>
      <c r="J43" s="62">
        <f t="shared" si="36"/>
        <v>0</v>
      </c>
      <c r="K43" s="62">
        <f t="shared" si="36"/>
        <v>0</v>
      </c>
      <c r="L43" s="62">
        <f t="shared" si="36"/>
        <v>0</v>
      </c>
      <c r="M43" s="63" t="s">
        <v>304</v>
      </c>
      <c r="N43" s="63" t="str" cm="1">
        <f t="array" ref="N43">IFERROR(IF(M43="NO",MODE(IF($F$7:$L$7="YES",IF(F43:L43&gt;0,F43:L43))),MODE(IF($F$7:$L$7="YES",F43:L43))),"")</f>
        <v/>
      </c>
      <c r="O43" s="63" t="s">
        <v>304</v>
      </c>
      <c r="P43" s="63" t="str" cm="1">
        <f t="array" ref="P43">IFERROR(IF(O43="NO",MEDIAN(IF($F$7:$L$7="YES",IF(F43:L43&gt;0,F43:L43))),MEDIAN(IF($F$7:$L$7="YES",F43:L43))),"")</f>
        <v/>
      </c>
      <c r="Q43" s="63" t="str">
        <f t="shared" ref="Q43" si="37">IF(N43="","Median","Mode")</f>
        <v>Median</v>
      </c>
      <c r="R43" s="60"/>
      <c r="S43" s="60"/>
      <c r="T43" s="60"/>
      <c r="U43" s="60"/>
      <c r="V43" s="60"/>
      <c r="W43" s="60"/>
      <c r="X43" s="60"/>
      <c r="Y43" s="60"/>
      <c r="Z43" s="60"/>
      <c r="AA43" s="60"/>
      <c r="AB43" s="60"/>
      <c r="AC43" s="60"/>
      <c r="AD43" s="60"/>
      <c r="AE43" s="60"/>
      <c r="AF43" s="60"/>
      <c r="AG43" s="60"/>
      <c r="AH43" s="60"/>
      <c r="AI43" s="60"/>
      <c r="AJ43" s="60"/>
      <c r="AK43" s="60"/>
      <c r="AL43" s="36"/>
      <c r="AM43" s="36"/>
    </row>
    <row r="44" spans="2:39" ht="15" hidden="1" customHeight="1" thickBot="1">
      <c r="B44" s="214">
        <f t="shared" ref="B44" si="38">B42+1</f>
        <v>18</v>
      </c>
      <c r="C44" s="216"/>
      <c r="D44" s="218"/>
      <c r="E44" s="56"/>
      <c r="F44" s="57">
        <v>0</v>
      </c>
      <c r="G44" s="57">
        <v>0</v>
      </c>
      <c r="H44" s="57">
        <v>0</v>
      </c>
      <c r="I44" s="57">
        <v>0</v>
      </c>
      <c r="J44" s="57">
        <v>0</v>
      </c>
      <c r="K44" s="57">
        <v>0</v>
      </c>
      <c r="L44" s="57">
        <v>0</v>
      </c>
      <c r="M44" s="58"/>
      <c r="N44" s="58"/>
      <c r="O44" s="58"/>
      <c r="P44" s="58"/>
      <c r="Q44" s="59"/>
      <c r="R44" s="60"/>
      <c r="S44" s="60"/>
      <c r="T44" s="60"/>
      <c r="U44" s="60"/>
      <c r="V44" s="60"/>
      <c r="W44" s="60"/>
      <c r="X44" s="60"/>
      <c r="Y44" s="60"/>
      <c r="Z44" s="60"/>
      <c r="AA44" s="60"/>
      <c r="AB44" s="60"/>
      <c r="AC44" s="60"/>
      <c r="AD44" s="60"/>
      <c r="AE44" s="60"/>
      <c r="AF44" s="60"/>
      <c r="AG44" s="60"/>
      <c r="AH44" s="60"/>
      <c r="AI44" s="60"/>
      <c r="AJ44" s="60"/>
      <c r="AK44" s="60"/>
      <c r="AL44" s="36"/>
      <c r="AM44" s="36"/>
    </row>
    <row r="45" spans="2:39" hidden="1">
      <c r="B45" s="215"/>
      <c r="C45" s="217"/>
      <c r="D45" s="219"/>
      <c r="E45" s="61" t="s">
        <v>303</v>
      </c>
      <c r="F45" s="62">
        <f t="shared" ref="F45:L45" si="39">IF(ISBLANK(F44),"",IF(ISBLANK(F46),"",ROUND(F46-F44,10)))</f>
        <v>0</v>
      </c>
      <c r="G45" s="62">
        <f t="shared" si="39"/>
        <v>0</v>
      </c>
      <c r="H45" s="62">
        <f t="shared" si="39"/>
        <v>0</v>
      </c>
      <c r="I45" s="62">
        <f t="shared" si="39"/>
        <v>0</v>
      </c>
      <c r="J45" s="62">
        <f t="shared" si="39"/>
        <v>0</v>
      </c>
      <c r="K45" s="62">
        <f t="shared" si="39"/>
        <v>0</v>
      </c>
      <c r="L45" s="62">
        <f t="shared" si="39"/>
        <v>0</v>
      </c>
      <c r="M45" s="63" t="s">
        <v>304</v>
      </c>
      <c r="N45" s="63" t="str" cm="1">
        <f t="array" ref="N45">IFERROR(IF(M45="NO",MODE(IF($F$7:$L$7="YES",IF(F45:L45&gt;0,F45:L45))),MODE(IF($F$7:$L$7="YES",F45:L45))),"")</f>
        <v/>
      </c>
      <c r="O45" s="63" t="s">
        <v>304</v>
      </c>
      <c r="P45" s="63" t="str" cm="1">
        <f t="array" ref="P45">IFERROR(IF(O45="NO",MEDIAN(IF($F$7:$L$7="YES",IF(F45:L45&gt;0,F45:L45))),MEDIAN(IF($F$7:$L$7="YES",F45:L45))),"")</f>
        <v/>
      </c>
      <c r="Q45" s="63" t="str">
        <f t="shared" ref="Q45" si="40">IF(N45="","Median","Mode")</f>
        <v>Median</v>
      </c>
      <c r="R45" s="60"/>
      <c r="S45" s="60"/>
      <c r="T45" s="60"/>
      <c r="U45" s="60"/>
      <c r="V45" s="60"/>
      <c r="W45" s="60"/>
      <c r="X45" s="60"/>
      <c r="Y45" s="60"/>
      <c r="Z45" s="60"/>
      <c r="AA45" s="60"/>
      <c r="AB45" s="60"/>
      <c r="AC45" s="60"/>
      <c r="AD45" s="60"/>
      <c r="AE45" s="60"/>
      <c r="AF45" s="60"/>
      <c r="AG45" s="60"/>
      <c r="AH45" s="60"/>
      <c r="AI45" s="60"/>
      <c r="AJ45" s="60"/>
      <c r="AK45" s="60"/>
      <c r="AL45" s="36"/>
      <c r="AM45" s="36"/>
    </row>
    <row r="46" spans="2:39" ht="15" hidden="1" customHeight="1" thickBot="1">
      <c r="B46" s="214">
        <f t="shared" ref="B46" si="41">B44+1</f>
        <v>19</v>
      </c>
      <c r="C46" s="216"/>
      <c r="D46" s="218"/>
      <c r="E46" s="56"/>
      <c r="F46" s="57">
        <v>0</v>
      </c>
      <c r="G46" s="57">
        <v>0</v>
      </c>
      <c r="H46" s="57">
        <v>0</v>
      </c>
      <c r="I46" s="57">
        <v>0</v>
      </c>
      <c r="J46" s="57">
        <v>0</v>
      </c>
      <c r="K46" s="57">
        <v>0</v>
      </c>
      <c r="L46" s="57">
        <v>0</v>
      </c>
      <c r="M46" s="58"/>
      <c r="N46" s="58"/>
      <c r="O46" s="58"/>
      <c r="P46" s="58"/>
      <c r="Q46" s="59"/>
      <c r="R46" s="60"/>
      <c r="S46" s="60"/>
      <c r="T46" s="60"/>
      <c r="U46" s="60"/>
      <c r="V46" s="60"/>
      <c r="W46" s="60"/>
      <c r="X46" s="60"/>
      <c r="Y46" s="60"/>
      <c r="Z46" s="60"/>
      <c r="AA46" s="60"/>
      <c r="AB46" s="60"/>
      <c r="AC46" s="60"/>
      <c r="AD46" s="60"/>
      <c r="AE46" s="60"/>
      <c r="AF46" s="60"/>
      <c r="AG46" s="60"/>
      <c r="AH46" s="60"/>
      <c r="AI46" s="60"/>
      <c r="AJ46" s="60"/>
      <c r="AK46" s="60"/>
      <c r="AL46" s="36"/>
      <c r="AM46" s="36"/>
    </row>
    <row r="47" spans="2:39" hidden="1">
      <c r="B47" s="215"/>
      <c r="C47" s="217"/>
      <c r="D47" s="219"/>
      <c r="E47" s="61" t="s">
        <v>303</v>
      </c>
      <c r="F47" s="62">
        <f t="shared" ref="F47:L47" si="42">IF(ISBLANK(F46),"",IF(ISBLANK(F48),"",ROUND(F48-F46,10)))</f>
        <v>0</v>
      </c>
      <c r="G47" s="62">
        <f t="shared" si="42"/>
        <v>0</v>
      </c>
      <c r="H47" s="62">
        <f t="shared" si="42"/>
        <v>0</v>
      </c>
      <c r="I47" s="62">
        <f t="shared" si="42"/>
        <v>0</v>
      </c>
      <c r="J47" s="62">
        <f t="shared" si="42"/>
        <v>0</v>
      </c>
      <c r="K47" s="62">
        <f t="shared" si="42"/>
        <v>0</v>
      </c>
      <c r="L47" s="62">
        <f t="shared" si="42"/>
        <v>0</v>
      </c>
      <c r="M47" s="63" t="s">
        <v>304</v>
      </c>
      <c r="N47" s="63" t="str" cm="1">
        <f t="array" ref="N47">IFERROR(IF(M47="NO",MODE(IF($F$7:$L$7="YES",IF(F47:L47&gt;0,F47:L47))),MODE(IF($F$7:$L$7="YES",F47:L47))),"")</f>
        <v/>
      </c>
      <c r="O47" s="63" t="s">
        <v>304</v>
      </c>
      <c r="P47" s="63" t="str" cm="1">
        <f t="array" ref="P47">IFERROR(IF(O47="NO",MEDIAN(IF($F$7:$L$7="YES",IF(F47:L47&gt;0,F47:L47))),MEDIAN(IF($F$7:$L$7="YES",F47:L47))),"")</f>
        <v/>
      </c>
      <c r="Q47" s="63" t="str">
        <f t="shared" ref="Q47" si="43">IF(N47="","Median","Mode")</f>
        <v>Median</v>
      </c>
      <c r="R47" s="60"/>
      <c r="S47" s="60"/>
      <c r="T47" s="60"/>
      <c r="U47" s="60"/>
      <c r="V47" s="60"/>
      <c r="W47" s="60"/>
      <c r="X47" s="60"/>
      <c r="Y47" s="60"/>
      <c r="Z47" s="60"/>
      <c r="AA47" s="60"/>
      <c r="AB47" s="60"/>
      <c r="AC47" s="60"/>
      <c r="AD47" s="60"/>
      <c r="AE47" s="60"/>
      <c r="AF47" s="60"/>
      <c r="AG47" s="60"/>
      <c r="AH47" s="60"/>
      <c r="AI47" s="60"/>
      <c r="AJ47" s="60"/>
      <c r="AK47" s="60"/>
      <c r="AL47" s="36"/>
      <c r="AM47" s="36"/>
    </row>
    <row r="48" spans="2:39" ht="15" hidden="1" customHeight="1" thickBot="1">
      <c r="B48" s="214">
        <f t="shared" ref="B48" si="44">B46+1</f>
        <v>20</v>
      </c>
      <c r="C48" s="216"/>
      <c r="D48" s="218"/>
      <c r="E48" s="56"/>
      <c r="F48" s="57">
        <v>0</v>
      </c>
      <c r="G48" s="57">
        <v>0</v>
      </c>
      <c r="H48" s="57">
        <v>0</v>
      </c>
      <c r="I48" s="57">
        <v>0</v>
      </c>
      <c r="J48" s="57">
        <v>0</v>
      </c>
      <c r="K48" s="57">
        <v>0</v>
      </c>
      <c r="L48" s="57">
        <v>0</v>
      </c>
      <c r="M48" s="58"/>
      <c r="N48" s="58"/>
      <c r="O48" s="58"/>
      <c r="P48" s="58"/>
      <c r="Q48" s="59"/>
      <c r="R48" s="60"/>
      <c r="S48" s="60"/>
      <c r="T48" s="60"/>
      <c r="U48" s="60"/>
      <c r="V48" s="60"/>
      <c r="W48" s="60"/>
      <c r="X48" s="60"/>
      <c r="Y48" s="60"/>
      <c r="Z48" s="60"/>
      <c r="AA48" s="60"/>
      <c r="AB48" s="60"/>
      <c r="AC48" s="60"/>
      <c r="AD48" s="60"/>
      <c r="AE48" s="60"/>
      <c r="AF48" s="60"/>
      <c r="AG48" s="60"/>
      <c r="AH48" s="60"/>
      <c r="AI48" s="60"/>
      <c r="AJ48" s="60"/>
      <c r="AK48" s="60"/>
      <c r="AL48" s="36"/>
      <c r="AM48" s="36"/>
    </row>
    <row r="49" spans="2:39" hidden="1">
      <c r="B49" s="215"/>
      <c r="C49" s="217"/>
      <c r="D49" s="219"/>
      <c r="E49" s="61" t="s">
        <v>303</v>
      </c>
      <c r="F49" s="62">
        <f t="shared" ref="F49:L49" si="45">IF(ISBLANK(F48),"",IF(ISBLANK(F50),"",ROUND(F50-F48,10)))</f>
        <v>0</v>
      </c>
      <c r="G49" s="62">
        <f t="shared" si="45"/>
        <v>0</v>
      </c>
      <c r="H49" s="62">
        <f t="shared" si="45"/>
        <v>0</v>
      </c>
      <c r="I49" s="62">
        <f t="shared" si="45"/>
        <v>0</v>
      </c>
      <c r="J49" s="62">
        <f t="shared" si="45"/>
        <v>0</v>
      </c>
      <c r="K49" s="62">
        <f t="shared" si="45"/>
        <v>0</v>
      </c>
      <c r="L49" s="62">
        <f t="shared" si="45"/>
        <v>0</v>
      </c>
      <c r="M49" s="63" t="s">
        <v>304</v>
      </c>
      <c r="N49" s="63" t="str" cm="1">
        <f t="array" ref="N49">IFERROR(IF(M49="NO",MODE(IF($F$7:$L$7="YES",IF(F49:L49&gt;0,F49:L49))),MODE(IF($F$7:$L$7="YES",F49:L49))),"")</f>
        <v/>
      </c>
      <c r="O49" s="63" t="s">
        <v>304</v>
      </c>
      <c r="P49" s="63" t="str" cm="1">
        <f t="array" ref="P49">IFERROR(IF(O49="NO",MEDIAN(IF($F$7:$L$7="YES",IF(F49:L49&gt;0,F49:L49))),MEDIAN(IF($F$7:$L$7="YES",F49:L49))),"")</f>
        <v/>
      </c>
      <c r="Q49" s="63" t="str">
        <f t="shared" ref="Q49" si="46">IF(N49="","Median","Mode")</f>
        <v>Median</v>
      </c>
      <c r="R49" s="60"/>
      <c r="S49" s="60"/>
      <c r="T49" s="60"/>
      <c r="U49" s="60"/>
      <c r="V49" s="60"/>
      <c r="W49" s="60"/>
      <c r="X49" s="60"/>
      <c r="Y49" s="60"/>
      <c r="Z49" s="60"/>
      <c r="AA49" s="60"/>
      <c r="AB49" s="60"/>
      <c r="AC49" s="60"/>
      <c r="AD49" s="60"/>
      <c r="AE49" s="60"/>
      <c r="AF49" s="60"/>
      <c r="AG49" s="60"/>
      <c r="AH49" s="60"/>
      <c r="AI49" s="60"/>
      <c r="AJ49" s="60"/>
      <c r="AK49" s="60"/>
      <c r="AL49" s="36"/>
      <c r="AM49" s="36"/>
    </row>
    <row r="50" spans="2:39" ht="15" hidden="1" customHeight="1" thickBot="1">
      <c r="B50" s="214">
        <f t="shared" ref="B50" si="47">B48+1</f>
        <v>21</v>
      </c>
      <c r="C50" s="216"/>
      <c r="D50" s="218"/>
      <c r="E50" s="56"/>
      <c r="F50" s="57">
        <v>0</v>
      </c>
      <c r="G50" s="57">
        <v>0</v>
      </c>
      <c r="H50" s="57">
        <v>0</v>
      </c>
      <c r="I50" s="57">
        <v>0</v>
      </c>
      <c r="J50" s="57">
        <v>0</v>
      </c>
      <c r="K50" s="57">
        <v>0</v>
      </c>
      <c r="L50" s="57">
        <v>0</v>
      </c>
      <c r="M50" s="58"/>
      <c r="N50" s="58"/>
      <c r="O50" s="58"/>
      <c r="P50" s="58"/>
      <c r="Q50" s="59"/>
      <c r="R50" s="60"/>
      <c r="S50" s="60"/>
      <c r="T50" s="60"/>
      <c r="U50" s="60"/>
      <c r="V50" s="60"/>
      <c r="W50" s="60"/>
      <c r="X50" s="60"/>
      <c r="Y50" s="60"/>
      <c r="Z50" s="60"/>
      <c r="AA50" s="60"/>
      <c r="AB50" s="60"/>
      <c r="AC50" s="60"/>
      <c r="AD50" s="60"/>
      <c r="AE50" s="60"/>
      <c r="AF50" s="60"/>
      <c r="AG50" s="60"/>
      <c r="AH50" s="60"/>
      <c r="AI50" s="60"/>
      <c r="AJ50" s="60"/>
      <c r="AK50" s="60"/>
      <c r="AL50" s="36"/>
      <c r="AM50" s="36"/>
    </row>
    <row r="51" spans="2:39" hidden="1">
      <c r="B51" s="215"/>
      <c r="C51" s="217"/>
      <c r="D51" s="219"/>
      <c r="E51" s="61" t="s">
        <v>303</v>
      </c>
      <c r="F51" s="62">
        <f t="shared" ref="F51:L51" si="48">IF(ISBLANK(F50),"",IF(ISBLANK(F52),"",ROUND(F52-F50,10)))</f>
        <v>0</v>
      </c>
      <c r="G51" s="62">
        <f t="shared" si="48"/>
        <v>0</v>
      </c>
      <c r="H51" s="62">
        <f t="shared" si="48"/>
        <v>0</v>
      </c>
      <c r="I51" s="62">
        <f t="shared" si="48"/>
        <v>0</v>
      </c>
      <c r="J51" s="62">
        <f t="shared" si="48"/>
        <v>0</v>
      </c>
      <c r="K51" s="62">
        <f t="shared" si="48"/>
        <v>0</v>
      </c>
      <c r="L51" s="62">
        <f t="shared" si="48"/>
        <v>0</v>
      </c>
      <c r="M51" s="63" t="s">
        <v>304</v>
      </c>
      <c r="N51" s="63" t="str" cm="1">
        <f t="array" ref="N51">IFERROR(IF(M51="NO",MODE(IF($F$7:$L$7="YES",IF(F51:L51&gt;0,F51:L51))),MODE(IF($F$7:$L$7="YES",F51:L51))),"")</f>
        <v/>
      </c>
      <c r="O51" s="63" t="s">
        <v>304</v>
      </c>
      <c r="P51" s="63" t="str" cm="1">
        <f t="array" ref="P51">IFERROR(IF(O51="NO",MEDIAN(IF($F$7:$L$7="YES",IF(F51:L51&gt;0,F51:L51))),MEDIAN(IF($F$7:$L$7="YES",F51:L51))),"")</f>
        <v/>
      </c>
      <c r="Q51" s="63" t="str">
        <f t="shared" ref="Q51" si="49">IF(N51="","Median","Mode")</f>
        <v>Median</v>
      </c>
      <c r="R51" s="60"/>
      <c r="S51" s="60"/>
      <c r="T51" s="60"/>
      <c r="U51" s="60"/>
      <c r="V51" s="60"/>
      <c r="W51" s="60"/>
      <c r="X51" s="60"/>
      <c r="Y51" s="60"/>
      <c r="Z51" s="60"/>
      <c r="AA51" s="60"/>
      <c r="AB51" s="60"/>
      <c r="AC51" s="60"/>
      <c r="AD51" s="60"/>
      <c r="AE51" s="60"/>
      <c r="AF51" s="60"/>
      <c r="AG51" s="60"/>
      <c r="AH51" s="60"/>
      <c r="AI51" s="60"/>
      <c r="AJ51" s="60"/>
      <c r="AK51" s="60"/>
      <c r="AL51" s="36"/>
      <c r="AM51" s="36"/>
    </row>
    <row r="52" spans="2:39" ht="15" hidden="1" customHeight="1" thickBot="1">
      <c r="B52" s="214">
        <f t="shared" ref="B52" si="50">B50+1</f>
        <v>22</v>
      </c>
      <c r="C52" s="216"/>
      <c r="D52" s="218"/>
      <c r="E52" s="56"/>
      <c r="F52" s="57">
        <v>0</v>
      </c>
      <c r="G52" s="57">
        <v>0</v>
      </c>
      <c r="H52" s="57">
        <v>0</v>
      </c>
      <c r="I52" s="57">
        <v>0</v>
      </c>
      <c r="J52" s="57">
        <v>0</v>
      </c>
      <c r="K52" s="57">
        <v>0</v>
      </c>
      <c r="L52" s="57">
        <v>0</v>
      </c>
      <c r="M52" s="58"/>
      <c r="N52" s="58"/>
      <c r="O52" s="58"/>
      <c r="P52" s="58"/>
      <c r="Q52" s="59"/>
      <c r="R52" s="60"/>
      <c r="S52" s="60"/>
      <c r="T52" s="60"/>
      <c r="U52" s="60"/>
      <c r="V52" s="60"/>
      <c r="W52" s="60"/>
      <c r="X52" s="60"/>
      <c r="Y52" s="60"/>
      <c r="Z52" s="60"/>
      <c r="AA52" s="60"/>
      <c r="AB52" s="60"/>
      <c r="AC52" s="60"/>
      <c r="AD52" s="60"/>
      <c r="AE52" s="60"/>
      <c r="AF52" s="60"/>
      <c r="AG52" s="60"/>
      <c r="AH52" s="60"/>
      <c r="AI52" s="60"/>
      <c r="AJ52" s="60"/>
      <c r="AK52" s="60"/>
      <c r="AL52" s="36"/>
      <c r="AM52" s="36"/>
    </row>
    <row r="53" spans="2:39" hidden="1">
      <c r="B53" s="215"/>
      <c r="C53" s="217"/>
      <c r="D53" s="219"/>
      <c r="E53" s="61" t="s">
        <v>303</v>
      </c>
      <c r="F53" s="62">
        <f t="shared" ref="F53:L53" si="51">IF(ISBLANK(F52),"",IF(ISBLANK(F54),"",ROUND(F54-F52,10)))</f>
        <v>0</v>
      </c>
      <c r="G53" s="62">
        <f t="shared" si="51"/>
        <v>0</v>
      </c>
      <c r="H53" s="62">
        <f t="shared" si="51"/>
        <v>0</v>
      </c>
      <c r="I53" s="62">
        <f t="shared" si="51"/>
        <v>0</v>
      </c>
      <c r="J53" s="62">
        <f t="shared" si="51"/>
        <v>0</v>
      </c>
      <c r="K53" s="62">
        <f t="shared" si="51"/>
        <v>0</v>
      </c>
      <c r="L53" s="62">
        <f t="shared" si="51"/>
        <v>0</v>
      </c>
      <c r="M53" s="63" t="s">
        <v>304</v>
      </c>
      <c r="N53" s="63" t="str" cm="1">
        <f t="array" ref="N53">IFERROR(IF(M53="NO",MODE(IF($F$7:$L$7="YES",IF(F53:L53&gt;0,F53:L53))),MODE(IF($F$7:$L$7="YES",F53:L53))),"")</f>
        <v/>
      </c>
      <c r="O53" s="63" t="s">
        <v>304</v>
      </c>
      <c r="P53" s="63" t="str" cm="1">
        <f t="array" ref="P53">IFERROR(IF(O53="NO",MEDIAN(IF($F$7:$L$7="YES",IF(F53:L53&gt;0,F53:L53))),MEDIAN(IF($F$7:$L$7="YES",F53:L53))),"")</f>
        <v/>
      </c>
      <c r="Q53" s="63" t="str">
        <f t="shared" ref="Q53" si="52">IF(N53="","Median","Mode")</f>
        <v>Median</v>
      </c>
      <c r="R53" s="60"/>
      <c r="S53" s="60"/>
      <c r="T53" s="60"/>
      <c r="U53" s="60"/>
      <c r="V53" s="60"/>
      <c r="W53" s="60"/>
      <c r="X53" s="60"/>
      <c r="Y53" s="60"/>
      <c r="Z53" s="60"/>
      <c r="AA53" s="60"/>
      <c r="AB53" s="60"/>
      <c r="AC53" s="60"/>
      <c r="AD53" s="60"/>
      <c r="AE53" s="60"/>
      <c r="AF53" s="60"/>
      <c r="AG53" s="60"/>
      <c r="AH53" s="60"/>
      <c r="AI53" s="60"/>
      <c r="AJ53" s="60"/>
      <c r="AK53" s="60"/>
      <c r="AL53" s="36"/>
      <c r="AM53" s="36"/>
    </row>
    <row r="54" spans="2:39" ht="15" hidden="1" customHeight="1" thickBot="1">
      <c r="B54" s="214">
        <f t="shared" ref="B54" si="53">B52+1</f>
        <v>23</v>
      </c>
      <c r="C54" s="216"/>
      <c r="D54" s="218"/>
      <c r="E54" s="56"/>
      <c r="F54" s="57">
        <v>0</v>
      </c>
      <c r="G54" s="57">
        <v>0</v>
      </c>
      <c r="H54" s="57">
        <v>0</v>
      </c>
      <c r="I54" s="57">
        <v>0</v>
      </c>
      <c r="J54" s="57">
        <v>0</v>
      </c>
      <c r="K54" s="57">
        <v>0</v>
      </c>
      <c r="L54" s="57">
        <v>0</v>
      </c>
      <c r="M54" s="58"/>
      <c r="N54" s="58"/>
      <c r="O54" s="58"/>
      <c r="P54" s="58"/>
      <c r="Q54" s="59"/>
      <c r="R54" s="60"/>
      <c r="S54" s="60"/>
      <c r="T54" s="60"/>
      <c r="U54" s="60"/>
      <c r="V54" s="60"/>
      <c r="W54" s="60"/>
      <c r="X54" s="60"/>
      <c r="Y54" s="60"/>
      <c r="Z54" s="60"/>
      <c r="AA54" s="60"/>
      <c r="AB54" s="60"/>
      <c r="AC54" s="60"/>
      <c r="AD54" s="60"/>
      <c r="AE54" s="60"/>
      <c r="AF54" s="60"/>
      <c r="AG54" s="60"/>
      <c r="AH54" s="60"/>
      <c r="AI54" s="60"/>
      <c r="AJ54" s="60"/>
      <c r="AK54" s="60"/>
      <c r="AL54" s="36"/>
      <c r="AM54" s="36"/>
    </row>
    <row r="55" spans="2:39" hidden="1">
      <c r="B55" s="215"/>
      <c r="C55" s="217"/>
      <c r="D55" s="219"/>
      <c r="E55" s="61" t="s">
        <v>303</v>
      </c>
      <c r="F55" s="62">
        <f t="shared" ref="F55:L55" si="54">IF(ISBLANK(F54),"",IF(ISBLANK(F56),"",ROUND(F56-F54,10)))</f>
        <v>0</v>
      </c>
      <c r="G55" s="62">
        <f t="shared" si="54"/>
        <v>0</v>
      </c>
      <c r="H55" s="62">
        <f t="shared" si="54"/>
        <v>0</v>
      </c>
      <c r="I55" s="62">
        <f t="shared" si="54"/>
        <v>0</v>
      </c>
      <c r="J55" s="62">
        <f t="shared" si="54"/>
        <v>0</v>
      </c>
      <c r="K55" s="62">
        <f t="shared" si="54"/>
        <v>0</v>
      </c>
      <c r="L55" s="62">
        <f t="shared" si="54"/>
        <v>0</v>
      </c>
      <c r="M55" s="63" t="s">
        <v>304</v>
      </c>
      <c r="N55" s="63" t="str" cm="1">
        <f t="array" ref="N55">IFERROR(IF(M55="NO",MODE(IF($F$7:$L$7="YES",IF(F55:L55&gt;0,F55:L55))),MODE(IF($F$7:$L$7="YES",F55:L55))),"")</f>
        <v/>
      </c>
      <c r="O55" s="63" t="s">
        <v>304</v>
      </c>
      <c r="P55" s="63" t="str" cm="1">
        <f t="array" ref="P55">IFERROR(IF(O55="NO",MEDIAN(IF($F$7:$L$7="YES",IF(F55:L55&gt;0,F55:L55))),MEDIAN(IF($F$7:$L$7="YES",F55:L55))),"")</f>
        <v/>
      </c>
      <c r="Q55" s="63" t="str">
        <f t="shared" ref="Q55" si="55">IF(N55="","Median","Mode")</f>
        <v>Median</v>
      </c>
      <c r="R55" s="60"/>
      <c r="S55" s="60"/>
      <c r="T55" s="60"/>
      <c r="U55" s="60"/>
      <c r="V55" s="60"/>
      <c r="W55" s="60"/>
      <c r="X55" s="60"/>
      <c r="Y55" s="60"/>
      <c r="Z55" s="60"/>
      <c r="AA55" s="60"/>
      <c r="AB55" s="60"/>
      <c r="AC55" s="60"/>
      <c r="AD55" s="60"/>
      <c r="AE55" s="60"/>
      <c r="AF55" s="60"/>
      <c r="AG55" s="60"/>
      <c r="AH55" s="60"/>
      <c r="AI55" s="60"/>
      <c r="AJ55" s="60"/>
      <c r="AK55" s="60"/>
      <c r="AL55" s="36"/>
      <c r="AM55" s="36"/>
    </row>
    <row r="56" spans="2:39" ht="15" hidden="1" customHeight="1" thickBot="1">
      <c r="B56" s="214">
        <f t="shared" ref="B56" si="56">B54+1</f>
        <v>24</v>
      </c>
      <c r="C56" s="216"/>
      <c r="D56" s="218"/>
      <c r="E56" s="56"/>
      <c r="F56" s="57">
        <v>0</v>
      </c>
      <c r="G56" s="57">
        <v>0</v>
      </c>
      <c r="H56" s="57">
        <v>0</v>
      </c>
      <c r="I56" s="57">
        <v>0</v>
      </c>
      <c r="J56" s="57">
        <v>0</v>
      </c>
      <c r="K56" s="57">
        <v>0</v>
      </c>
      <c r="L56" s="57">
        <v>0</v>
      </c>
      <c r="M56" s="58"/>
      <c r="N56" s="58"/>
      <c r="O56" s="58"/>
      <c r="P56" s="58"/>
      <c r="Q56" s="59"/>
      <c r="R56" s="60"/>
      <c r="S56" s="60"/>
      <c r="T56" s="60"/>
      <c r="U56" s="60"/>
      <c r="V56" s="60"/>
      <c r="W56" s="60"/>
      <c r="X56" s="60"/>
      <c r="Y56" s="60"/>
      <c r="Z56" s="60"/>
      <c r="AA56" s="60"/>
      <c r="AB56" s="60"/>
      <c r="AC56" s="60"/>
      <c r="AD56" s="60"/>
      <c r="AE56" s="60"/>
      <c r="AF56" s="60"/>
      <c r="AG56" s="60"/>
      <c r="AH56" s="60"/>
      <c r="AI56" s="60"/>
      <c r="AJ56" s="60"/>
      <c r="AK56" s="60"/>
      <c r="AL56" s="36"/>
      <c r="AM56" s="36"/>
    </row>
    <row r="57" spans="2:39" hidden="1">
      <c r="B57" s="215"/>
      <c r="C57" s="217"/>
      <c r="D57" s="219"/>
      <c r="E57" s="61" t="s">
        <v>303</v>
      </c>
      <c r="F57" s="62">
        <f t="shared" ref="F57:L57" si="57">IF(ISBLANK(F56),"",IF(ISBLANK(F58),"",ROUND(F58-F56,10)))</f>
        <v>0</v>
      </c>
      <c r="G57" s="62">
        <f t="shared" si="57"/>
        <v>0</v>
      </c>
      <c r="H57" s="62">
        <f t="shared" si="57"/>
        <v>0</v>
      </c>
      <c r="I57" s="62">
        <f t="shared" si="57"/>
        <v>0</v>
      </c>
      <c r="J57" s="62">
        <f t="shared" si="57"/>
        <v>0</v>
      </c>
      <c r="K57" s="62">
        <f t="shared" si="57"/>
        <v>0</v>
      </c>
      <c r="L57" s="62">
        <f t="shared" si="57"/>
        <v>0</v>
      </c>
      <c r="M57" s="63" t="s">
        <v>304</v>
      </c>
      <c r="N57" s="63" t="str" cm="1">
        <f t="array" ref="N57">IFERROR(IF(M57="NO",MODE(IF($F$7:$L$7="YES",IF(F57:L57&gt;0,F57:L57))),MODE(IF($F$7:$L$7="YES",F57:L57))),"")</f>
        <v/>
      </c>
      <c r="O57" s="63" t="s">
        <v>304</v>
      </c>
      <c r="P57" s="63" t="str" cm="1">
        <f t="array" ref="P57">IFERROR(IF(O57="NO",MEDIAN(IF($F$7:$L$7="YES",IF(F57:L57&gt;0,F57:L57))),MEDIAN(IF($F$7:$L$7="YES",F57:L57))),"")</f>
        <v/>
      </c>
      <c r="Q57" s="63" t="str">
        <f t="shared" ref="Q57" si="58">IF(N57="","Median","Mode")</f>
        <v>Median</v>
      </c>
      <c r="R57" s="60"/>
      <c r="S57" s="60"/>
      <c r="T57" s="60"/>
      <c r="U57" s="60"/>
      <c r="V57" s="60"/>
      <c r="W57" s="60"/>
      <c r="X57" s="60"/>
      <c r="Y57" s="60"/>
      <c r="Z57" s="60"/>
      <c r="AA57" s="60"/>
      <c r="AB57" s="60"/>
      <c r="AC57" s="60"/>
      <c r="AD57" s="60"/>
      <c r="AE57" s="60"/>
      <c r="AF57" s="60"/>
      <c r="AG57" s="60"/>
      <c r="AH57" s="60"/>
      <c r="AI57" s="60"/>
      <c r="AJ57" s="60"/>
      <c r="AK57" s="60"/>
      <c r="AL57" s="36"/>
      <c r="AM57" s="36"/>
    </row>
    <row r="58" spans="2:39" ht="15" hidden="1" customHeight="1" thickBot="1">
      <c r="B58" s="214">
        <f t="shared" ref="B58" si="59">B56+1</f>
        <v>25</v>
      </c>
      <c r="C58" s="216"/>
      <c r="D58" s="218"/>
      <c r="E58" s="56"/>
      <c r="F58" s="57">
        <v>0</v>
      </c>
      <c r="G58" s="57">
        <v>0</v>
      </c>
      <c r="H58" s="57">
        <v>0</v>
      </c>
      <c r="I58" s="57">
        <v>0</v>
      </c>
      <c r="J58" s="57">
        <v>0</v>
      </c>
      <c r="K58" s="57">
        <v>0</v>
      </c>
      <c r="L58" s="57">
        <v>0</v>
      </c>
      <c r="M58" s="58"/>
      <c r="N58" s="58"/>
      <c r="O58" s="58"/>
      <c r="P58" s="58"/>
      <c r="Q58" s="59"/>
      <c r="R58" s="60"/>
      <c r="S58" s="60"/>
      <c r="T58" s="60"/>
      <c r="U58" s="60"/>
      <c r="V58" s="60"/>
      <c r="W58" s="60"/>
      <c r="X58" s="60"/>
      <c r="Y58" s="60"/>
      <c r="Z58" s="60"/>
      <c r="AA58" s="60"/>
      <c r="AB58" s="60"/>
      <c r="AC58" s="60"/>
      <c r="AD58" s="60"/>
      <c r="AE58" s="60"/>
      <c r="AF58" s="60"/>
      <c r="AG58" s="60"/>
      <c r="AH58" s="60"/>
      <c r="AI58" s="60"/>
      <c r="AJ58" s="60"/>
      <c r="AK58" s="60"/>
      <c r="AL58" s="36"/>
      <c r="AM58" s="36"/>
    </row>
    <row r="59" spans="2:39" hidden="1">
      <c r="B59" s="215"/>
      <c r="C59" s="217"/>
      <c r="D59" s="219"/>
      <c r="E59" s="61" t="s">
        <v>303</v>
      </c>
      <c r="F59" s="62">
        <f t="shared" ref="F59:L59" si="60">IF(ISBLANK(F58),"",IF(ISBLANK(F60),"",ROUND(F60-F58,10)))</f>
        <v>0</v>
      </c>
      <c r="G59" s="62">
        <f t="shared" si="60"/>
        <v>0</v>
      </c>
      <c r="H59" s="62">
        <f t="shared" si="60"/>
        <v>0</v>
      </c>
      <c r="I59" s="62">
        <f t="shared" si="60"/>
        <v>0</v>
      </c>
      <c r="J59" s="62">
        <f t="shared" si="60"/>
        <v>0</v>
      </c>
      <c r="K59" s="62">
        <f t="shared" si="60"/>
        <v>0</v>
      </c>
      <c r="L59" s="62">
        <f t="shared" si="60"/>
        <v>0</v>
      </c>
      <c r="M59" s="63" t="s">
        <v>304</v>
      </c>
      <c r="N59" s="63" t="str" cm="1">
        <f t="array" ref="N59">IFERROR(IF(M59="NO",MODE(IF($F$7:$L$7="YES",IF(F59:L59&gt;0,F59:L59))),MODE(IF($F$7:$L$7="YES",F59:L59))),"")</f>
        <v/>
      </c>
      <c r="O59" s="63" t="s">
        <v>304</v>
      </c>
      <c r="P59" s="63" t="str" cm="1">
        <f t="array" ref="P59">IFERROR(IF(O59="NO",MEDIAN(IF($F$7:$L$7="YES",IF(F59:L59&gt;0,F59:L59))),MEDIAN(IF($F$7:$L$7="YES",F59:L59))),"")</f>
        <v/>
      </c>
      <c r="Q59" s="63" t="str">
        <f t="shared" ref="Q59" si="61">IF(N59="","Median","Mode")</f>
        <v>Median</v>
      </c>
      <c r="R59" s="60"/>
      <c r="S59" s="60"/>
      <c r="T59" s="60"/>
      <c r="U59" s="60"/>
      <c r="V59" s="60"/>
      <c r="W59" s="60"/>
      <c r="X59" s="60"/>
      <c r="Y59" s="60"/>
      <c r="Z59" s="60"/>
      <c r="AA59" s="60"/>
      <c r="AB59" s="60"/>
      <c r="AC59" s="60"/>
      <c r="AD59" s="60"/>
      <c r="AE59" s="60"/>
      <c r="AF59" s="60"/>
      <c r="AG59" s="60"/>
      <c r="AH59" s="60"/>
      <c r="AI59" s="60"/>
      <c r="AJ59" s="60"/>
      <c r="AK59" s="60"/>
      <c r="AL59" s="36"/>
      <c r="AM59" s="36"/>
    </row>
    <row r="60" spans="2:39" ht="15" hidden="1" customHeight="1" thickBot="1">
      <c r="B60" s="214">
        <f t="shared" ref="B60" si="62">B58+1</f>
        <v>26</v>
      </c>
      <c r="C60" s="216"/>
      <c r="D60" s="218"/>
      <c r="E60" s="56"/>
      <c r="F60" s="57">
        <v>0</v>
      </c>
      <c r="G60" s="57">
        <v>0</v>
      </c>
      <c r="H60" s="57">
        <v>0</v>
      </c>
      <c r="I60" s="57">
        <v>0</v>
      </c>
      <c r="J60" s="57">
        <v>0</v>
      </c>
      <c r="K60" s="57">
        <v>0</v>
      </c>
      <c r="L60" s="57">
        <v>0</v>
      </c>
      <c r="M60" s="58"/>
      <c r="N60" s="58"/>
      <c r="O60" s="58"/>
      <c r="P60" s="58"/>
      <c r="Q60" s="59"/>
      <c r="R60" s="60"/>
      <c r="S60" s="60"/>
      <c r="T60" s="60"/>
      <c r="U60" s="60"/>
      <c r="V60" s="60"/>
      <c r="W60" s="60"/>
      <c r="X60" s="60"/>
      <c r="Y60" s="60"/>
      <c r="Z60" s="60"/>
      <c r="AA60" s="60"/>
      <c r="AB60" s="60"/>
      <c r="AC60" s="60"/>
      <c r="AD60" s="60"/>
      <c r="AE60" s="60"/>
      <c r="AF60" s="60"/>
      <c r="AG60" s="60"/>
      <c r="AH60" s="60"/>
      <c r="AI60" s="60"/>
      <c r="AJ60" s="60"/>
      <c r="AK60" s="60"/>
      <c r="AL60" s="36"/>
      <c r="AM60" s="36"/>
    </row>
    <row r="61" spans="2:39" hidden="1">
      <c r="B61" s="215"/>
      <c r="C61" s="217"/>
      <c r="D61" s="219"/>
      <c r="E61" s="61" t="s">
        <v>303</v>
      </c>
      <c r="F61" s="62">
        <f t="shared" ref="F61:L61" si="63">IF(ISBLANK(F60),"",IF(ISBLANK(F62),"",ROUND(F62-F60,10)))</f>
        <v>0</v>
      </c>
      <c r="G61" s="62">
        <f t="shared" si="63"/>
        <v>0</v>
      </c>
      <c r="H61" s="62">
        <f t="shared" si="63"/>
        <v>0</v>
      </c>
      <c r="I61" s="62">
        <f t="shared" si="63"/>
        <v>0</v>
      </c>
      <c r="J61" s="62">
        <f t="shared" si="63"/>
        <v>0</v>
      </c>
      <c r="K61" s="62">
        <f t="shared" si="63"/>
        <v>0</v>
      </c>
      <c r="L61" s="62">
        <f t="shared" si="63"/>
        <v>0</v>
      </c>
      <c r="M61" s="63" t="s">
        <v>304</v>
      </c>
      <c r="N61" s="63" t="str" cm="1">
        <f t="array" ref="N61">IFERROR(IF(M61="NO",MODE(IF($F$7:$L$7="YES",IF(F61:L61&gt;0,F61:L61))),MODE(IF($F$7:$L$7="YES",F61:L61))),"")</f>
        <v/>
      </c>
      <c r="O61" s="63" t="s">
        <v>304</v>
      </c>
      <c r="P61" s="63" t="str" cm="1">
        <f t="array" ref="P61">IFERROR(IF(O61="NO",MEDIAN(IF($F$7:$L$7="YES",IF(F61:L61&gt;0,F61:L61))),MEDIAN(IF($F$7:$L$7="YES",F61:L61))),"")</f>
        <v/>
      </c>
      <c r="Q61" s="63" t="str">
        <f t="shared" ref="Q61" si="64">IF(N61="","Median","Mode")</f>
        <v>Median</v>
      </c>
      <c r="R61" s="60"/>
      <c r="S61" s="60"/>
      <c r="T61" s="60"/>
      <c r="U61" s="60"/>
      <c r="V61" s="60"/>
      <c r="W61" s="60"/>
      <c r="X61" s="60"/>
      <c r="Y61" s="60"/>
      <c r="Z61" s="60"/>
      <c r="AA61" s="60"/>
      <c r="AB61" s="60"/>
      <c r="AC61" s="60"/>
      <c r="AD61" s="60"/>
      <c r="AE61" s="60"/>
      <c r="AF61" s="60"/>
      <c r="AG61" s="60"/>
      <c r="AH61" s="60"/>
      <c r="AI61" s="60"/>
      <c r="AJ61" s="60"/>
      <c r="AK61" s="60"/>
      <c r="AL61" s="36"/>
      <c r="AM61" s="36"/>
    </row>
    <row r="62" spans="2:39" ht="15" hidden="1" customHeight="1" thickBot="1">
      <c r="B62" s="214">
        <f t="shared" ref="B62" si="65">B60+1</f>
        <v>27</v>
      </c>
      <c r="C62" s="216"/>
      <c r="D62" s="218"/>
      <c r="E62" s="56"/>
      <c r="F62" s="57">
        <v>0</v>
      </c>
      <c r="G62" s="57">
        <v>0</v>
      </c>
      <c r="H62" s="57">
        <v>0</v>
      </c>
      <c r="I62" s="57">
        <v>0</v>
      </c>
      <c r="J62" s="57">
        <v>0</v>
      </c>
      <c r="K62" s="57">
        <v>0</v>
      </c>
      <c r="L62" s="57">
        <v>0</v>
      </c>
      <c r="M62" s="58"/>
      <c r="N62" s="58"/>
      <c r="O62" s="58"/>
      <c r="P62" s="58"/>
      <c r="Q62" s="59"/>
      <c r="R62" s="60"/>
      <c r="S62" s="60"/>
      <c r="T62" s="60"/>
      <c r="U62" s="60"/>
      <c r="V62" s="60"/>
      <c r="W62" s="60"/>
      <c r="X62" s="60"/>
      <c r="Y62" s="60"/>
      <c r="Z62" s="60"/>
      <c r="AA62" s="60"/>
      <c r="AB62" s="60"/>
      <c r="AC62" s="60"/>
      <c r="AD62" s="60"/>
      <c r="AE62" s="60"/>
      <c r="AF62" s="60"/>
      <c r="AG62" s="60"/>
      <c r="AH62" s="60"/>
      <c r="AI62" s="60"/>
      <c r="AJ62" s="60"/>
      <c r="AK62" s="60"/>
      <c r="AL62" s="36"/>
      <c r="AM62" s="36"/>
    </row>
    <row r="63" spans="2:39" hidden="1">
      <c r="B63" s="215"/>
      <c r="C63" s="217"/>
      <c r="D63" s="219"/>
      <c r="E63" s="61" t="s">
        <v>303</v>
      </c>
      <c r="F63" s="62">
        <f t="shared" ref="F63:L63" si="66">IF(ISBLANK(F62),"",IF(ISBLANK(F64),"",ROUND(F64-F62,10)))</f>
        <v>0</v>
      </c>
      <c r="G63" s="62">
        <f t="shared" si="66"/>
        <v>0</v>
      </c>
      <c r="H63" s="62">
        <f t="shared" si="66"/>
        <v>0</v>
      </c>
      <c r="I63" s="62">
        <f t="shared" si="66"/>
        <v>0</v>
      </c>
      <c r="J63" s="62">
        <f t="shared" si="66"/>
        <v>0</v>
      </c>
      <c r="K63" s="62">
        <f t="shared" si="66"/>
        <v>0</v>
      </c>
      <c r="L63" s="62">
        <f t="shared" si="66"/>
        <v>0</v>
      </c>
      <c r="M63" s="63" t="s">
        <v>304</v>
      </c>
      <c r="N63" s="63" t="str" cm="1">
        <f t="array" ref="N63">IFERROR(IF(M63="NO",MODE(IF($F$7:$L$7="YES",IF(F63:L63&gt;0,F63:L63))),MODE(IF($F$7:$L$7="YES",F63:L63))),"")</f>
        <v/>
      </c>
      <c r="O63" s="63" t="s">
        <v>304</v>
      </c>
      <c r="P63" s="63" t="str" cm="1">
        <f t="array" ref="P63">IFERROR(IF(O63="NO",MEDIAN(IF($F$7:$L$7="YES",IF(F63:L63&gt;0,F63:L63))),MEDIAN(IF($F$7:$L$7="YES",F63:L63))),"")</f>
        <v/>
      </c>
      <c r="Q63" s="63" t="str">
        <f t="shared" ref="Q63" si="67">IF(N63="","Median","Mode")</f>
        <v>Median</v>
      </c>
      <c r="R63" s="60"/>
      <c r="S63" s="60"/>
      <c r="T63" s="60"/>
      <c r="U63" s="60"/>
      <c r="V63" s="60"/>
      <c r="W63" s="60"/>
      <c r="X63" s="60"/>
      <c r="Y63" s="60"/>
      <c r="Z63" s="60"/>
      <c r="AA63" s="60"/>
      <c r="AB63" s="60"/>
      <c r="AC63" s="60"/>
      <c r="AD63" s="60"/>
      <c r="AE63" s="60"/>
      <c r="AF63" s="60"/>
      <c r="AG63" s="60"/>
      <c r="AH63" s="60"/>
      <c r="AI63" s="60"/>
      <c r="AJ63" s="60"/>
      <c r="AK63" s="60"/>
      <c r="AL63" s="36"/>
      <c r="AM63" s="36"/>
    </row>
    <row r="64" spans="2:39" ht="15" hidden="1" customHeight="1" thickBot="1">
      <c r="B64" s="214">
        <f t="shared" ref="B64" si="68">B62+1</f>
        <v>28</v>
      </c>
      <c r="C64" s="216"/>
      <c r="D64" s="218"/>
      <c r="E64" s="56"/>
      <c r="F64" s="57">
        <v>0</v>
      </c>
      <c r="G64" s="57">
        <v>0</v>
      </c>
      <c r="H64" s="57">
        <v>0</v>
      </c>
      <c r="I64" s="57">
        <v>0</v>
      </c>
      <c r="J64" s="57">
        <v>0</v>
      </c>
      <c r="K64" s="57">
        <v>0</v>
      </c>
      <c r="L64" s="57">
        <v>0</v>
      </c>
      <c r="M64" s="58"/>
      <c r="N64" s="58"/>
      <c r="O64" s="58"/>
      <c r="P64" s="58"/>
      <c r="Q64" s="59"/>
      <c r="R64" s="60"/>
      <c r="S64" s="60"/>
      <c r="T64" s="60"/>
      <c r="U64" s="60"/>
      <c r="V64" s="60"/>
      <c r="W64" s="60"/>
      <c r="X64" s="60"/>
      <c r="Y64" s="60"/>
      <c r="Z64" s="60"/>
      <c r="AA64" s="60"/>
      <c r="AB64" s="60"/>
      <c r="AC64" s="60"/>
      <c r="AD64" s="60"/>
      <c r="AE64" s="60"/>
      <c r="AF64" s="60"/>
      <c r="AG64" s="60"/>
      <c r="AH64" s="60"/>
      <c r="AI64" s="60"/>
      <c r="AJ64" s="60"/>
      <c r="AK64" s="60"/>
      <c r="AL64" s="36"/>
      <c r="AM64" s="36"/>
    </row>
    <row r="65" spans="2:39" hidden="1">
      <c r="B65" s="215"/>
      <c r="C65" s="217"/>
      <c r="D65" s="219"/>
      <c r="E65" s="61" t="s">
        <v>303</v>
      </c>
      <c r="F65" s="62">
        <f t="shared" ref="F65:L65" si="69">IF(ISBLANK(F64),"",IF(ISBLANK(F66),"",ROUND(F66-F64,10)))</f>
        <v>0</v>
      </c>
      <c r="G65" s="62">
        <f t="shared" si="69"/>
        <v>0</v>
      </c>
      <c r="H65" s="62">
        <f t="shared" si="69"/>
        <v>0</v>
      </c>
      <c r="I65" s="62">
        <f t="shared" si="69"/>
        <v>0</v>
      </c>
      <c r="J65" s="62">
        <f t="shared" si="69"/>
        <v>0</v>
      </c>
      <c r="K65" s="62">
        <f t="shared" si="69"/>
        <v>0</v>
      </c>
      <c r="L65" s="62">
        <f t="shared" si="69"/>
        <v>0</v>
      </c>
      <c r="M65" s="63" t="s">
        <v>304</v>
      </c>
      <c r="N65" s="63" t="str" cm="1">
        <f t="array" ref="N65">IFERROR(IF(M65="NO",MODE(IF($F$7:$L$7="YES",IF(F65:L65&gt;0,F65:L65))),MODE(IF($F$7:$L$7="YES",F65:L65))),"")</f>
        <v/>
      </c>
      <c r="O65" s="63" t="s">
        <v>304</v>
      </c>
      <c r="P65" s="63" t="str" cm="1">
        <f t="array" ref="P65">IFERROR(IF(O65="NO",MEDIAN(IF($F$7:$L$7="YES",IF(F65:L65&gt;0,F65:L65))),MEDIAN(IF($F$7:$L$7="YES",F65:L65))),"")</f>
        <v/>
      </c>
      <c r="Q65" s="63" t="str">
        <f t="shared" ref="Q65" si="70">IF(N65="","Median","Mode")</f>
        <v>Median</v>
      </c>
      <c r="R65" s="60"/>
      <c r="S65" s="60"/>
      <c r="T65" s="60"/>
      <c r="U65" s="60"/>
      <c r="V65" s="60"/>
      <c r="W65" s="60"/>
      <c r="X65" s="60"/>
      <c r="Y65" s="60"/>
      <c r="Z65" s="60"/>
      <c r="AA65" s="60"/>
      <c r="AB65" s="60"/>
      <c r="AC65" s="60"/>
      <c r="AD65" s="60"/>
      <c r="AE65" s="60"/>
      <c r="AF65" s="60"/>
      <c r="AG65" s="60"/>
      <c r="AH65" s="60"/>
      <c r="AI65" s="60"/>
      <c r="AJ65" s="60"/>
      <c r="AK65" s="60"/>
      <c r="AL65" s="36"/>
      <c r="AM65" s="36"/>
    </row>
    <row r="66" spans="2:39" ht="15" hidden="1" customHeight="1" thickBot="1">
      <c r="B66" s="214">
        <f t="shared" ref="B66" si="71">B64+1</f>
        <v>29</v>
      </c>
      <c r="C66" s="216"/>
      <c r="D66" s="218"/>
      <c r="E66" s="56"/>
      <c r="F66" s="57">
        <v>0</v>
      </c>
      <c r="G66" s="57">
        <v>0</v>
      </c>
      <c r="H66" s="57">
        <v>0</v>
      </c>
      <c r="I66" s="57">
        <v>0</v>
      </c>
      <c r="J66" s="57">
        <v>0</v>
      </c>
      <c r="K66" s="57">
        <v>0</v>
      </c>
      <c r="L66" s="57">
        <v>0</v>
      </c>
      <c r="M66" s="58"/>
      <c r="N66" s="58"/>
      <c r="O66" s="58"/>
      <c r="P66" s="58"/>
      <c r="Q66" s="59"/>
      <c r="R66" s="60"/>
      <c r="S66" s="60"/>
      <c r="T66" s="60"/>
      <c r="U66" s="60"/>
      <c r="V66" s="60"/>
      <c r="W66" s="60"/>
      <c r="X66" s="60"/>
      <c r="Y66" s="60"/>
      <c r="Z66" s="60"/>
      <c r="AA66" s="60"/>
      <c r="AB66" s="60"/>
      <c r="AC66" s="60"/>
      <c r="AD66" s="60"/>
      <c r="AE66" s="60"/>
      <c r="AF66" s="60"/>
      <c r="AG66" s="60"/>
      <c r="AH66" s="60"/>
      <c r="AI66" s="60"/>
      <c r="AJ66" s="60"/>
      <c r="AK66" s="60"/>
      <c r="AL66" s="36"/>
      <c r="AM66" s="36"/>
    </row>
    <row r="67" spans="2:39" hidden="1">
      <c r="B67" s="215"/>
      <c r="C67" s="217"/>
      <c r="D67" s="219"/>
      <c r="E67" s="61" t="s">
        <v>303</v>
      </c>
      <c r="F67" s="62">
        <f t="shared" ref="F67:L67" si="72">IF(ISBLANK(F66),"",IF(ISBLANK(F68),"",ROUND(F68-F66,10)))</f>
        <v>0</v>
      </c>
      <c r="G67" s="62">
        <f t="shared" si="72"/>
        <v>0</v>
      </c>
      <c r="H67" s="62">
        <f t="shared" si="72"/>
        <v>0</v>
      </c>
      <c r="I67" s="62">
        <f t="shared" si="72"/>
        <v>0</v>
      </c>
      <c r="J67" s="62">
        <f t="shared" si="72"/>
        <v>0</v>
      </c>
      <c r="K67" s="62">
        <f t="shared" si="72"/>
        <v>0</v>
      </c>
      <c r="L67" s="62">
        <f t="shared" si="72"/>
        <v>0</v>
      </c>
      <c r="M67" s="63" t="s">
        <v>304</v>
      </c>
      <c r="N67" s="63" t="str" cm="1">
        <f t="array" ref="N67">IFERROR(IF(M67="NO",MODE(IF($F$7:$L$7="YES",IF(F67:L67&gt;0,F67:L67))),MODE(IF($F$7:$L$7="YES",F67:L67))),"")</f>
        <v/>
      </c>
      <c r="O67" s="63" t="s">
        <v>304</v>
      </c>
      <c r="P67" s="63" t="str" cm="1">
        <f t="array" ref="P67">IFERROR(IF(O67="NO",MEDIAN(IF($F$7:$L$7="YES",IF(F67:L67&gt;0,F67:L67))),MEDIAN(IF($F$7:$L$7="YES",F67:L67))),"")</f>
        <v/>
      </c>
      <c r="Q67" s="63" t="str">
        <f t="shared" ref="Q67" si="73">IF(N67="","Median","Mode")</f>
        <v>Median</v>
      </c>
      <c r="R67" s="60"/>
      <c r="S67" s="60"/>
      <c r="T67" s="60"/>
      <c r="U67" s="60"/>
      <c r="V67" s="60"/>
      <c r="W67" s="60"/>
      <c r="X67" s="60"/>
      <c r="Y67" s="60"/>
      <c r="Z67" s="60"/>
      <c r="AA67" s="60"/>
      <c r="AB67" s="60"/>
      <c r="AC67" s="60"/>
      <c r="AD67" s="60"/>
      <c r="AE67" s="60"/>
      <c r="AF67" s="60"/>
      <c r="AG67" s="60"/>
      <c r="AH67" s="60"/>
      <c r="AI67" s="60"/>
      <c r="AJ67" s="60"/>
      <c r="AK67" s="60"/>
      <c r="AL67" s="36"/>
      <c r="AM67" s="36"/>
    </row>
    <row r="68" spans="2:39" ht="15" hidden="1" customHeight="1" thickBot="1">
      <c r="B68" s="214">
        <f t="shared" ref="B68" si="74">B66+1</f>
        <v>30</v>
      </c>
      <c r="C68" s="216"/>
      <c r="D68" s="218"/>
      <c r="E68" s="56"/>
      <c r="F68" s="57">
        <v>0</v>
      </c>
      <c r="G68" s="57">
        <v>0</v>
      </c>
      <c r="H68" s="57">
        <v>0</v>
      </c>
      <c r="I68" s="57">
        <v>0</v>
      </c>
      <c r="J68" s="57">
        <v>0</v>
      </c>
      <c r="K68" s="57">
        <v>0</v>
      </c>
      <c r="L68" s="57">
        <v>0</v>
      </c>
      <c r="M68" s="58"/>
      <c r="N68" s="58"/>
      <c r="O68" s="58"/>
      <c r="P68" s="58"/>
      <c r="Q68" s="59"/>
      <c r="R68" s="60"/>
      <c r="S68" s="60"/>
      <c r="T68" s="60"/>
      <c r="U68" s="60"/>
      <c r="V68" s="60"/>
      <c r="W68" s="60"/>
      <c r="X68" s="60"/>
      <c r="Y68" s="60"/>
      <c r="Z68" s="60"/>
      <c r="AA68" s="60"/>
      <c r="AB68" s="60"/>
      <c r="AC68" s="60"/>
      <c r="AD68" s="60"/>
      <c r="AE68" s="60"/>
      <c r="AF68" s="60"/>
      <c r="AG68" s="60"/>
      <c r="AH68" s="60"/>
      <c r="AI68" s="60"/>
      <c r="AJ68" s="60"/>
      <c r="AK68" s="60"/>
      <c r="AL68" s="36"/>
      <c r="AM68" s="36"/>
    </row>
    <row r="69" spans="2:39" hidden="1">
      <c r="B69" s="215"/>
      <c r="C69" s="217"/>
      <c r="D69" s="219"/>
      <c r="E69" s="61" t="s">
        <v>303</v>
      </c>
      <c r="F69" s="62">
        <f t="shared" ref="F69:L69" si="75">IF(ISBLANK(F68),"",IF(ISBLANK(F70),"",ROUND(F70-F68,10)))</f>
        <v>0</v>
      </c>
      <c r="G69" s="62">
        <f t="shared" si="75"/>
        <v>0</v>
      </c>
      <c r="H69" s="62">
        <f t="shared" si="75"/>
        <v>0</v>
      </c>
      <c r="I69" s="62">
        <f t="shared" si="75"/>
        <v>0</v>
      </c>
      <c r="J69" s="62">
        <f t="shared" si="75"/>
        <v>0</v>
      </c>
      <c r="K69" s="62">
        <f t="shared" si="75"/>
        <v>0</v>
      </c>
      <c r="L69" s="62">
        <f t="shared" si="75"/>
        <v>0</v>
      </c>
      <c r="M69" s="63" t="s">
        <v>304</v>
      </c>
      <c r="N69" s="63" t="str" cm="1">
        <f t="array" ref="N69">IFERROR(IF(M69="NO",MODE(IF($F$7:$L$7="YES",IF(F69:L69&gt;0,F69:L69))),MODE(IF($F$7:$L$7="YES",F69:L69))),"")</f>
        <v/>
      </c>
      <c r="O69" s="63" t="s">
        <v>304</v>
      </c>
      <c r="P69" s="63" t="str" cm="1">
        <f t="array" ref="P69">IFERROR(IF(O69="NO",MEDIAN(IF($F$7:$L$7="YES",IF(F69:L69&gt;0,F69:L69))),MEDIAN(IF($F$7:$L$7="YES",F69:L69))),"")</f>
        <v/>
      </c>
      <c r="Q69" s="63" t="str">
        <f t="shared" ref="Q69" si="76">IF(N69="","Median","Mode")</f>
        <v>Median</v>
      </c>
      <c r="R69" s="60"/>
      <c r="S69" s="60"/>
      <c r="T69" s="60"/>
      <c r="U69" s="60"/>
      <c r="V69" s="60"/>
      <c r="W69" s="60"/>
      <c r="X69" s="60"/>
      <c r="Y69" s="60"/>
      <c r="Z69" s="60"/>
      <c r="AA69" s="60"/>
      <c r="AB69" s="60"/>
      <c r="AC69" s="60"/>
      <c r="AD69" s="60"/>
      <c r="AE69" s="60"/>
      <c r="AF69" s="60"/>
      <c r="AG69" s="60"/>
      <c r="AH69" s="60"/>
      <c r="AI69" s="60"/>
      <c r="AJ69" s="60"/>
      <c r="AK69" s="60"/>
      <c r="AL69" s="36"/>
      <c r="AM69" s="36"/>
    </row>
    <row r="70" spans="2:39" ht="15" hidden="1" customHeight="1" thickBot="1">
      <c r="B70" s="214">
        <f t="shared" ref="B70" si="77">B68+1</f>
        <v>31</v>
      </c>
      <c r="C70" s="216"/>
      <c r="D70" s="218"/>
      <c r="E70" s="56"/>
      <c r="F70" s="57">
        <v>0</v>
      </c>
      <c r="G70" s="57">
        <v>0</v>
      </c>
      <c r="H70" s="57">
        <v>0</v>
      </c>
      <c r="I70" s="57">
        <v>0</v>
      </c>
      <c r="J70" s="57">
        <v>0</v>
      </c>
      <c r="K70" s="57">
        <v>0</v>
      </c>
      <c r="L70" s="57">
        <v>0</v>
      </c>
      <c r="M70" s="58"/>
      <c r="N70" s="58"/>
      <c r="O70" s="58"/>
      <c r="P70" s="58"/>
      <c r="Q70" s="59"/>
      <c r="R70" s="60"/>
      <c r="S70" s="60"/>
      <c r="T70" s="60"/>
      <c r="U70" s="60"/>
      <c r="V70" s="60"/>
      <c r="W70" s="60"/>
      <c r="X70" s="60"/>
      <c r="Y70" s="60"/>
      <c r="Z70" s="60"/>
      <c r="AA70" s="60"/>
      <c r="AB70" s="60"/>
      <c r="AC70" s="60"/>
      <c r="AD70" s="60"/>
      <c r="AE70" s="60"/>
      <c r="AF70" s="60"/>
      <c r="AG70" s="60"/>
      <c r="AH70" s="60"/>
      <c r="AI70" s="60"/>
      <c r="AJ70" s="60"/>
      <c r="AK70" s="60"/>
      <c r="AL70" s="36"/>
      <c r="AM70" s="36"/>
    </row>
    <row r="71" spans="2:39" hidden="1">
      <c r="B71" s="215"/>
      <c r="C71" s="217"/>
      <c r="D71" s="219"/>
      <c r="E71" s="61" t="s">
        <v>303</v>
      </c>
      <c r="F71" s="62">
        <f t="shared" ref="F71:L71" si="78">IF(ISBLANK(F70),"",IF(ISBLANK(F72),"",ROUND(F72-F70,10)))</f>
        <v>0</v>
      </c>
      <c r="G71" s="62">
        <f t="shared" si="78"/>
        <v>0</v>
      </c>
      <c r="H71" s="62">
        <f t="shared" si="78"/>
        <v>0</v>
      </c>
      <c r="I71" s="62">
        <f t="shared" si="78"/>
        <v>0</v>
      </c>
      <c r="J71" s="62">
        <f t="shared" si="78"/>
        <v>0</v>
      </c>
      <c r="K71" s="62">
        <f t="shared" si="78"/>
        <v>0</v>
      </c>
      <c r="L71" s="62">
        <f t="shared" si="78"/>
        <v>0</v>
      </c>
      <c r="M71" s="63" t="s">
        <v>304</v>
      </c>
      <c r="N71" s="63" t="str" cm="1">
        <f t="array" ref="N71">IFERROR(IF(M71="NO",MODE(IF($F$7:$L$7="YES",IF(F71:L71&gt;0,F71:L71))),MODE(IF($F$7:$L$7="YES",F71:L71))),"")</f>
        <v/>
      </c>
      <c r="O71" s="63" t="s">
        <v>304</v>
      </c>
      <c r="P71" s="63" t="str" cm="1">
        <f t="array" ref="P71">IFERROR(IF(O71="NO",MEDIAN(IF($F$7:$L$7="YES",IF(F71:L71&gt;0,F71:L71))),MEDIAN(IF($F$7:$L$7="YES",F71:L71))),"")</f>
        <v/>
      </c>
      <c r="Q71" s="63" t="str">
        <f t="shared" ref="Q71" si="79">IF(N71="","Median","Mode")</f>
        <v>Median</v>
      </c>
      <c r="R71" s="60"/>
      <c r="S71" s="60"/>
      <c r="T71" s="60"/>
      <c r="U71" s="60"/>
      <c r="V71" s="60"/>
      <c r="W71" s="60"/>
      <c r="X71" s="60"/>
      <c r="Y71" s="60"/>
      <c r="Z71" s="60"/>
      <c r="AA71" s="60"/>
      <c r="AB71" s="60"/>
      <c r="AC71" s="60"/>
      <c r="AD71" s="60"/>
      <c r="AE71" s="60"/>
      <c r="AF71" s="60"/>
      <c r="AG71" s="60"/>
      <c r="AH71" s="60"/>
      <c r="AI71" s="60"/>
      <c r="AJ71" s="60"/>
      <c r="AK71" s="60"/>
      <c r="AL71" s="36"/>
      <c r="AM71" s="36"/>
    </row>
    <row r="72" spans="2:39" ht="15" hidden="1" customHeight="1" thickBot="1">
      <c r="B72" s="214">
        <f t="shared" ref="B72" si="80">B70+1</f>
        <v>32</v>
      </c>
      <c r="C72" s="216"/>
      <c r="D72" s="218"/>
      <c r="E72" s="56"/>
      <c r="F72" s="57">
        <v>0</v>
      </c>
      <c r="G72" s="57">
        <v>0</v>
      </c>
      <c r="H72" s="57">
        <v>0</v>
      </c>
      <c r="I72" s="57">
        <v>0</v>
      </c>
      <c r="J72" s="57">
        <v>0</v>
      </c>
      <c r="K72" s="57">
        <v>0</v>
      </c>
      <c r="L72" s="57">
        <v>0</v>
      </c>
      <c r="M72" s="58"/>
      <c r="N72" s="58"/>
      <c r="O72" s="58"/>
      <c r="P72" s="58"/>
      <c r="Q72" s="59"/>
      <c r="R72" s="60"/>
      <c r="S72" s="60"/>
      <c r="T72" s="60"/>
      <c r="U72" s="60"/>
      <c r="V72" s="60"/>
      <c r="W72" s="60"/>
      <c r="X72" s="60"/>
      <c r="Y72" s="60"/>
      <c r="Z72" s="60"/>
      <c r="AA72" s="60"/>
      <c r="AB72" s="60"/>
      <c r="AC72" s="60"/>
      <c r="AD72" s="60"/>
      <c r="AE72" s="60"/>
      <c r="AF72" s="60"/>
      <c r="AG72" s="60"/>
      <c r="AH72" s="60"/>
      <c r="AI72" s="60"/>
      <c r="AJ72" s="60"/>
      <c r="AK72" s="60"/>
      <c r="AL72" s="36"/>
      <c r="AM72" s="36"/>
    </row>
    <row r="73" spans="2:39" hidden="1">
      <c r="B73" s="215"/>
      <c r="C73" s="217"/>
      <c r="D73" s="219"/>
      <c r="E73" s="61" t="s">
        <v>303</v>
      </c>
      <c r="F73" s="62">
        <f t="shared" ref="F73:L73" si="81">IF(ISBLANK(F72),"",IF(ISBLANK(F74),"",ROUND(F74-F72,10)))</f>
        <v>0</v>
      </c>
      <c r="G73" s="62">
        <f t="shared" si="81"/>
        <v>0</v>
      </c>
      <c r="H73" s="62">
        <f t="shared" si="81"/>
        <v>0</v>
      </c>
      <c r="I73" s="62">
        <f t="shared" si="81"/>
        <v>0</v>
      </c>
      <c r="J73" s="62">
        <f t="shared" si="81"/>
        <v>0</v>
      </c>
      <c r="K73" s="62">
        <f t="shared" si="81"/>
        <v>0</v>
      </c>
      <c r="L73" s="62">
        <f t="shared" si="81"/>
        <v>0</v>
      </c>
      <c r="M73" s="63" t="s">
        <v>304</v>
      </c>
      <c r="N73" s="63" t="str" cm="1">
        <f t="array" ref="N73">IFERROR(IF(M73="NO",MODE(IF($F$7:$L$7="YES",IF(F73:L73&gt;0,F73:L73))),MODE(IF($F$7:$L$7="YES",F73:L73))),"")</f>
        <v/>
      </c>
      <c r="O73" s="63" t="s">
        <v>304</v>
      </c>
      <c r="P73" s="63" t="str" cm="1">
        <f t="array" ref="P73">IFERROR(IF(O73="NO",MEDIAN(IF($F$7:$L$7="YES",IF(F73:L73&gt;0,F73:L73))),MEDIAN(IF($F$7:$L$7="YES",F73:L73))),"")</f>
        <v/>
      </c>
      <c r="Q73" s="63" t="str">
        <f t="shared" ref="Q73" si="82">IF(N73="","Median","Mode")</f>
        <v>Median</v>
      </c>
      <c r="R73" s="60"/>
      <c r="S73" s="60"/>
      <c r="T73" s="60"/>
      <c r="U73" s="60"/>
      <c r="V73" s="60"/>
      <c r="W73" s="60"/>
      <c r="X73" s="60"/>
      <c r="Y73" s="60"/>
      <c r="Z73" s="60"/>
      <c r="AA73" s="60"/>
      <c r="AB73" s="60"/>
      <c r="AC73" s="60"/>
      <c r="AD73" s="60"/>
      <c r="AE73" s="60"/>
      <c r="AF73" s="60"/>
      <c r="AG73" s="60"/>
      <c r="AH73" s="60"/>
      <c r="AI73" s="60"/>
      <c r="AJ73" s="60"/>
      <c r="AK73" s="60"/>
      <c r="AL73" s="36"/>
      <c r="AM73" s="36"/>
    </row>
    <row r="74" spans="2:39" ht="15" hidden="1" customHeight="1" thickBot="1">
      <c r="B74" s="214">
        <f t="shared" ref="B74" si="83">B72+1</f>
        <v>33</v>
      </c>
      <c r="C74" s="216"/>
      <c r="D74" s="218"/>
      <c r="E74" s="56"/>
      <c r="F74" s="57">
        <v>0</v>
      </c>
      <c r="G74" s="57">
        <v>0</v>
      </c>
      <c r="H74" s="57">
        <v>0</v>
      </c>
      <c r="I74" s="57">
        <v>0</v>
      </c>
      <c r="J74" s="57">
        <v>0</v>
      </c>
      <c r="K74" s="57">
        <v>0</v>
      </c>
      <c r="L74" s="57">
        <v>0</v>
      </c>
      <c r="M74" s="58"/>
      <c r="N74" s="58"/>
      <c r="O74" s="58"/>
      <c r="P74" s="58"/>
      <c r="Q74" s="59"/>
      <c r="R74" s="60"/>
      <c r="S74" s="60"/>
      <c r="T74" s="60"/>
      <c r="U74" s="60"/>
      <c r="V74" s="60"/>
      <c r="W74" s="60"/>
      <c r="X74" s="60"/>
      <c r="Y74" s="60"/>
      <c r="Z74" s="60"/>
      <c r="AA74" s="60"/>
      <c r="AB74" s="60"/>
      <c r="AC74" s="60"/>
      <c r="AD74" s="60"/>
      <c r="AE74" s="60"/>
      <c r="AF74" s="60"/>
      <c r="AG74" s="60"/>
      <c r="AH74" s="60"/>
      <c r="AI74" s="60"/>
      <c r="AJ74" s="60"/>
      <c r="AK74" s="60"/>
      <c r="AL74" s="36"/>
      <c r="AM74" s="36"/>
    </row>
    <row r="75" spans="2:39" hidden="1">
      <c r="B75" s="215"/>
      <c r="C75" s="217"/>
      <c r="D75" s="219"/>
      <c r="E75" s="61" t="s">
        <v>303</v>
      </c>
      <c r="F75" s="62">
        <f t="shared" ref="F75:L75" si="84">IF(ISBLANK(F74),"",IF(ISBLANK(F76),"",ROUND(F76-F74,10)))</f>
        <v>0</v>
      </c>
      <c r="G75" s="62">
        <f t="shared" si="84"/>
        <v>0</v>
      </c>
      <c r="H75" s="62">
        <f t="shared" si="84"/>
        <v>0</v>
      </c>
      <c r="I75" s="62">
        <f t="shared" si="84"/>
        <v>0</v>
      </c>
      <c r="J75" s="62">
        <f t="shared" si="84"/>
        <v>0</v>
      </c>
      <c r="K75" s="62">
        <f t="shared" si="84"/>
        <v>0</v>
      </c>
      <c r="L75" s="62">
        <f t="shared" si="84"/>
        <v>0</v>
      </c>
      <c r="M75" s="63" t="s">
        <v>304</v>
      </c>
      <c r="N75" s="63" t="str" cm="1">
        <f t="array" ref="N75">IFERROR(IF(M75="NO",MODE(IF($F$7:$L$7="YES",IF(F75:L75&gt;0,F75:L75))),MODE(IF($F$7:$L$7="YES",F75:L75))),"")</f>
        <v/>
      </c>
      <c r="O75" s="63" t="s">
        <v>304</v>
      </c>
      <c r="P75" s="63" t="str" cm="1">
        <f t="array" ref="P75">IFERROR(IF(O75="NO",MEDIAN(IF($F$7:$L$7="YES",IF(F75:L75&gt;0,F75:L75))),MEDIAN(IF($F$7:$L$7="YES",F75:L75))),"")</f>
        <v/>
      </c>
      <c r="Q75" s="63" t="str">
        <f t="shared" ref="Q75" si="85">IF(N75="","Median","Mode")</f>
        <v>Median</v>
      </c>
      <c r="R75" s="60"/>
      <c r="S75" s="60"/>
      <c r="T75" s="60"/>
      <c r="U75" s="60"/>
      <c r="V75" s="60"/>
      <c r="W75" s="60"/>
      <c r="X75" s="60"/>
      <c r="Y75" s="60"/>
      <c r="Z75" s="60"/>
      <c r="AA75" s="60"/>
      <c r="AB75" s="60"/>
      <c r="AC75" s="60"/>
      <c r="AD75" s="60"/>
      <c r="AE75" s="60"/>
      <c r="AF75" s="60"/>
      <c r="AG75" s="60"/>
      <c r="AH75" s="60"/>
      <c r="AI75" s="60"/>
      <c r="AJ75" s="60"/>
      <c r="AK75" s="60"/>
      <c r="AL75" s="36"/>
      <c r="AM75" s="36"/>
    </row>
    <row r="76" spans="2:39" ht="15" hidden="1" customHeight="1" thickBot="1">
      <c r="B76" s="214">
        <f t="shared" ref="B76" si="86">B74+1</f>
        <v>34</v>
      </c>
      <c r="C76" s="216"/>
      <c r="D76" s="218"/>
      <c r="E76" s="56"/>
      <c r="F76" s="57">
        <v>0</v>
      </c>
      <c r="G76" s="57">
        <v>0</v>
      </c>
      <c r="H76" s="57">
        <v>0</v>
      </c>
      <c r="I76" s="57">
        <v>0</v>
      </c>
      <c r="J76" s="57">
        <v>0</v>
      </c>
      <c r="K76" s="57">
        <v>0</v>
      </c>
      <c r="L76" s="57">
        <v>0</v>
      </c>
      <c r="M76" s="58"/>
      <c r="N76" s="58"/>
      <c r="O76" s="58"/>
      <c r="P76" s="58"/>
      <c r="Q76" s="59"/>
      <c r="R76" s="60"/>
      <c r="S76" s="60"/>
      <c r="T76" s="60"/>
      <c r="U76" s="60"/>
      <c r="V76" s="60"/>
      <c r="W76" s="60"/>
      <c r="X76" s="60"/>
      <c r="Y76" s="60"/>
      <c r="Z76" s="60"/>
      <c r="AA76" s="60"/>
      <c r="AB76" s="60"/>
      <c r="AC76" s="60"/>
      <c r="AD76" s="60"/>
      <c r="AE76" s="60"/>
      <c r="AF76" s="60"/>
      <c r="AG76" s="60"/>
      <c r="AH76" s="60"/>
      <c r="AI76" s="60"/>
      <c r="AJ76" s="60"/>
      <c r="AK76" s="60"/>
      <c r="AL76" s="36"/>
      <c r="AM76" s="36"/>
    </row>
    <row r="77" spans="2:39" hidden="1">
      <c r="B77" s="215"/>
      <c r="C77" s="217"/>
      <c r="D77" s="219"/>
      <c r="E77" s="61" t="s">
        <v>303</v>
      </c>
      <c r="F77" s="62">
        <f t="shared" ref="F77:L77" si="87">IF(ISBLANK(F76),"",IF(ISBLANK(F78),"",ROUND(F78-F76,10)))</f>
        <v>0</v>
      </c>
      <c r="G77" s="62">
        <f t="shared" si="87"/>
        <v>0</v>
      </c>
      <c r="H77" s="62">
        <f t="shared" si="87"/>
        <v>0</v>
      </c>
      <c r="I77" s="62">
        <f t="shared" si="87"/>
        <v>0</v>
      </c>
      <c r="J77" s="62">
        <f t="shared" si="87"/>
        <v>0</v>
      </c>
      <c r="K77" s="62">
        <f t="shared" si="87"/>
        <v>0</v>
      </c>
      <c r="L77" s="62">
        <f t="shared" si="87"/>
        <v>0</v>
      </c>
      <c r="M77" s="63" t="s">
        <v>304</v>
      </c>
      <c r="N77" s="63" t="str" cm="1">
        <f t="array" ref="N77">IFERROR(IF(M77="NO",MODE(IF($F$7:$L$7="YES",IF(F77:L77&gt;0,F77:L77))),MODE(IF($F$7:$L$7="YES",F77:L77))),"")</f>
        <v/>
      </c>
      <c r="O77" s="63" t="s">
        <v>304</v>
      </c>
      <c r="P77" s="63" t="str" cm="1">
        <f t="array" ref="P77">IFERROR(IF(O77="NO",MEDIAN(IF($F$7:$L$7="YES",IF(F77:L77&gt;0,F77:L77))),MEDIAN(IF($F$7:$L$7="YES",F77:L77))),"")</f>
        <v/>
      </c>
      <c r="Q77" s="63" t="str">
        <f t="shared" ref="Q77" si="88">IF(N77="","Median","Mode")</f>
        <v>Median</v>
      </c>
      <c r="R77" s="60"/>
      <c r="S77" s="60"/>
      <c r="T77" s="60"/>
      <c r="U77" s="60"/>
      <c r="V77" s="60"/>
      <c r="W77" s="60"/>
      <c r="X77" s="60"/>
      <c r="Y77" s="60"/>
      <c r="Z77" s="60"/>
      <c r="AA77" s="60"/>
      <c r="AB77" s="60"/>
      <c r="AC77" s="60"/>
      <c r="AD77" s="60"/>
      <c r="AE77" s="60"/>
      <c r="AF77" s="60"/>
      <c r="AG77" s="60"/>
      <c r="AH77" s="60"/>
      <c r="AI77" s="60"/>
      <c r="AJ77" s="60"/>
      <c r="AK77" s="60"/>
      <c r="AL77" s="36"/>
      <c r="AM77" s="36"/>
    </row>
    <row r="78" spans="2:39" ht="15" hidden="1" customHeight="1" thickBot="1">
      <c r="B78" s="214">
        <f t="shared" ref="B78" si="89">B76+1</f>
        <v>35</v>
      </c>
      <c r="C78" s="216"/>
      <c r="D78" s="218"/>
      <c r="E78" s="56"/>
      <c r="F78" s="57">
        <v>0</v>
      </c>
      <c r="G78" s="57">
        <v>0</v>
      </c>
      <c r="H78" s="57">
        <v>0</v>
      </c>
      <c r="I78" s="57">
        <v>0</v>
      </c>
      <c r="J78" s="57">
        <v>0</v>
      </c>
      <c r="K78" s="57">
        <v>0</v>
      </c>
      <c r="L78" s="57">
        <v>0</v>
      </c>
      <c r="M78" s="58"/>
      <c r="N78" s="58"/>
      <c r="O78" s="58"/>
      <c r="P78" s="58"/>
      <c r="Q78" s="59"/>
      <c r="R78" s="60"/>
      <c r="S78" s="60"/>
      <c r="T78" s="60"/>
      <c r="U78" s="60"/>
      <c r="V78" s="60"/>
      <c r="W78" s="60"/>
      <c r="X78" s="60"/>
      <c r="Y78" s="60"/>
      <c r="Z78" s="60"/>
      <c r="AA78" s="60"/>
      <c r="AB78" s="60"/>
      <c r="AC78" s="60"/>
      <c r="AD78" s="60"/>
      <c r="AE78" s="60"/>
      <c r="AF78" s="60"/>
      <c r="AG78" s="60"/>
      <c r="AH78" s="60"/>
      <c r="AI78" s="60"/>
      <c r="AJ78" s="60"/>
      <c r="AK78" s="60"/>
      <c r="AL78" s="36"/>
      <c r="AM78" s="36"/>
    </row>
    <row r="79" spans="2:39" hidden="1">
      <c r="B79" s="215"/>
      <c r="C79" s="217"/>
      <c r="D79" s="219"/>
      <c r="E79" s="61" t="s">
        <v>303</v>
      </c>
      <c r="F79" s="62">
        <f t="shared" ref="F79:L79" si="90">IF(ISBLANK(F78),"",IF(ISBLANK(F80),"",ROUND(F80-F78,10)))</f>
        <v>0</v>
      </c>
      <c r="G79" s="62">
        <f t="shared" si="90"/>
        <v>0</v>
      </c>
      <c r="H79" s="62">
        <f t="shared" si="90"/>
        <v>0</v>
      </c>
      <c r="I79" s="62">
        <f t="shared" si="90"/>
        <v>0</v>
      </c>
      <c r="J79" s="62">
        <f t="shared" si="90"/>
        <v>0</v>
      </c>
      <c r="K79" s="62">
        <f t="shared" si="90"/>
        <v>0</v>
      </c>
      <c r="L79" s="62">
        <f t="shared" si="90"/>
        <v>0</v>
      </c>
      <c r="M79" s="63" t="s">
        <v>304</v>
      </c>
      <c r="N79" s="63" t="str" cm="1">
        <f t="array" ref="N79">IFERROR(IF(M79="NO",MODE(IF($F$7:$L$7="YES",IF(F79:L79&gt;0,F79:L79))),MODE(IF($F$7:$L$7="YES",F79:L79))),"")</f>
        <v/>
      </c>
      <c r="O79" s="63" t="s">
        <v>304</v>
      </c>
      <c r="P79" s="63" t="str" cm="1">
        <f t="array" ref="P79">IFERROR(IF(O79="NO",MEDIAN(IF($F$7:$L$7="YES",IF(F79:L79&gt;0,F79:L79))),MEDIAN(IF($F$7:$L$7="YES",F79:L79))),"")</f>
        <v/>
      </c>
      <c r="Q79" s="63" t="str">
        <f t="shared" ref="Q79" si="91">IF(N79="","Median","Mode")</f>
        <v>Median</v>
      </c>
      <c r="R79" s="60"/>
      <c r="S79" s="60"/>
      <c r="T79" s="60"/>
      <c r="U79" s="60"/>
      <c r="V79" s="60"/>
      <c r="W79" s="60"/>
      <c r="X79" s="60"/>
      <c r="Y79" s="60"/>
      <c r="Z79" s="60"/>
      <c r="AA79" s="60"/>
      <c r="AB79" s="60"/>
      <c r="AC79" s="60"/>
      <c r="AD79" s="60"/>
      <c r="AE79" s="60"/>
      <c r="AF79" s="60"/>
      <c r="AG79" s="60"/>
      <c r="AH79" s="60"/>
      <c r="AI79" s="60"/>
      <c r="AJ79" s="60"/>
      <c r="AK79" s="60"/>
      <c r="AL79" s="36"/>
      <c r="AM79" s="36"/>
    </row>
    <row r="80" spans="2:39" ht="15" hidden="1" customHeight="1" thickBot="1">
      <c r="B80" s="214">
        <f t="shared" ref="B80" si="92">B78+1</f>
        <v>36</v>
      </c>
      <c r="C80" s="216"/>
      <c r="D80" s="218"/>
      <c r="E80" s="56"/>
      <c r="F80" s="57">
        <v>0</v>
      </c>
      <c r="G80" s="57">
        <v>0</v>
      </c>
      <c r="H80" s="57">
        <v>0</v>
      </c>
      <c r="I80" s="57">
        <v>0</v>
      </c>
      <c r="J80" s="57">
        <v>0</v>
      </c>
      <c r="K80" s="57">
        <v>0</v>
      </c>
      <c r="L80" s="57">
        <v>0</v>
      </c>
      <c r="M80" s="58"/>
      <c r="N80" s="58"/>
      <c r="O80" s="58"/>
      <c r="P80" s="58"/>
      <c r="Q80" s="59"/>
      <c r="R80" s="60"/>
      <c r="S80" s="60"/>
      <c r="T80" s="60"/>
      <c r="U80" s="60"/>
      <c r="V80" s="60"/>
      <c r="W80" s="60"/>
      <c r="X80" s="60"/>
      <c r="Y80" s="60"/>
      <c r="Z80" s="60"/>
      <c r="AA80" s="60"/>
      <c r="AB80" s="60"/>
      <c r="AC80" s="60"/>
      <c r="AD80" s="60"/>
      <c r="AE80" s="60"/>
      <c r="AF80" s="60"/>
      <c r="AG80" s="60"/>
      <c r="AH80" s="60"/>
      <c r="AI80" s="60"/>
      <c r="AJ80" s="60"/>
      <c r="AK80" s="60"/>
      <c r="AL80" s="36"/>
      <c r="AM80" s="36"/>
    </row>
    <row r="81" spans="2:39" hidden="1">
      <c r="B81" s="215"/>
      <c r="C81" s="217"/>
      <c r="D81" s="219"/>
      <c r="E81" s="61" t="s">
        <v>303</v>
      </c>
      <c r="F81" s="62">
        <f t="shared" ref="F81:L81" si="93">IF(ISBLANK(F80),"",IF(ISBLANK(F82),"",ROUND(F82-F80,10)))</f>
        <v>0</v>
      </c>
      <c r="G81" s="62">
        <f t="shared" si="93"/>
        <v>0</v>
      </c>
      <c r="H81" s="62">
        <f t="shared" si="93"/>
        <v>0</v>
      </c>
      <c r="I81" s="62">
        <f t="shared" si="93"/>
        <v>0</v>
      </c>
      <c r="J81" s="62">
        <f t="shared" si="93"/>
        <v>0</v>
      </c>
      <c r="K81" s="62">
        <f t="shared" si="93"/>
        <v>0</v>
      </c>
      <c r="L81" s="62">
        <f t="shared" si="93"/>
        <v>0</v>
      </c>
      <c r="M81" s="63" t="s">
        <v>304</v>
      </c>
      <c r="N81" s="63" t="str" cm="1">
        <f t="array" ref="N81">IFERROR(IF(M81="NO",MODE(IF($F$7:$L$7="YES",IF(F81:L81&gt;0,F81:L81))),MODE(IF($F$7:$L$7="YES",F81:L81))),"")</f>
        <v/>
      </c>
      <c r="O81" s="63" t="s">
        <v>304</v>
      </c>
      <c r="P81" s="63" t="str" cm="1">
        <f t="array" ref="P81">IFERROR(IF(O81="NO",MEDIAN(IF($F$7:$L$7="YES",IF(F81:L81&gt;0,F81:L81))),MEDIAN(IF($F$7:$L$7="YES",F81:L81))),"")</f>
        <v/>
      </c>
      <c r="Q81" s="63" t="str">
        <f t="shared" ref="Q81" si="94">IF(N81="","Median","Mode")</f>
        <v>Median</v>
      </c>
      <c r="R81" s="60"/>
      <c r="S81" s="60"/>
      <c r="T81" s="60"/>
      <c r="U81" s="60"/>
      <c r="V81" s="60"/>
      <c r="W81" s="60"/>
      <c r="X81" s="60"/>
      <c r="Y81" s="60"/>
      <c r="Z81" s="60"/>
      <c r="AA81" s="60"/>
      <c r="AB81" s="60"/>
      <c r="AC81" s="60"/>
      <c r="AD81" s="60"/>
      <c r="AE81" s="60"/>
      <c r="AF81" s="60"/>
      <c r="AG81" s="60"/>
      <c r="AH81" s="60"/>
      <c r="AI81" s="60"/>
      <c r="AJ81" s="60"/>
      <c r="AK81" s="60"/>
      <c r="AL81" s="36"/>
      <c r="AM81" s="36"/>
    </row>
    <row r="82" spans="2:39" ht="15" hidden="1" customHeight="1" thickBot="1">
      <c r="B82" s="214">
        <f t="shared" ref="B82" si="95">B80+1</f>
        <v>37</v>
      </c>
      <c r="C82" s="216"/>
      <c r="D82" s="218"/>
      <c r="E82" s="56"/>
      <c r="F82" s="57">
        <v>0</v>
      </c>
      <c r="G82" s="57">
        <v>0</v>
      </c>
      <c r="H82" s="57">
        <v>0</v>
      </c>
      <c r="I82" s="57">
        <v>0</v>
      </c>
      <c r="J82" s="57">
        <v>0</v>
      </c>
      <c r="K82" s="57">
        <v>0</v>
      </c>
      <c r="L82" s="57">
        <v>0</v>
      </c>
      <c r="M82" s="58"/>
      <c r="N82" s="58"/>
      <c r="O82" s="58"/>
      <c r="P82" s="58"/>
      <c r="Q82" s="59"/>
      <c r="R82" s="60"/>
      <c r="S82" s="60"/>
      <c r="T82" s="60"/>
      <c r="U82" s="60"/>
      <c r="V82" s="60"/>
      <c r="W82" s="60"/>
      <c r="X82" s="60"/>
      <c r="Y82" s="60"/>
      <c r="Z82" s="60"/>
      <c r="AA82" s="60"/>
      <c r="AB82" s="60"/>
      <c r="AC82" s="60"/>
      <c r="AD82" s="60"/>
      <c r="AE82" s="60"/>
      <c r="AF82" s="60"/>
      <c r="AG82" s="60"/>
      <c r="AH82" s="60"/>
      <c r="AI82" s="60"/>
      <c r="AJ82" s="60"/>
      <c r="AK82" s="60"/>
      <c r="AL82" s="36"/>
      <c r="AM82" s="36"/>
    </row>
    <row r="83" spans="2:39" hidden="1">
      <c r="B83" s="215"/>
      <c r="C83" s="217"/>
      <c r="D83" s="219"/>
      <c r="E83" s="61" t="s">
        <v>303</v>
      </c>
      <c r="F83" s="62">
        <f t="shared" ref="F83:L83" si="96">IF(ISBLANK(F82),"",IF(ISBLANK(F84),"",ROUND(F84-F82,10)))</f>
        <v>0</v>
      </c>
      <c r="G83" s="62">
        <f t="shared" si="96"/>
        <v>0</v>
      </c>
      <c r="H83" s="62">
        <f t="shared" si="96"/>
        <v>0</v>
      </c>
      <c r="I83" s="62">
        <f t="shared" si="96"/>
        <v>0</v>
      </c>
      <c r="J83" s="62">
        <f t="shared" si="96"/>
        <v>0</v>
      </c>
      <c r="K83" s="62">
        <f t="shared" si="96"/>
        <v>0</v>
      </c>
      <c r="L83" s="62">
        <f t="shared" si="96"/>
        <v>0</v>
      </c>
      <c r="M83" s="63" t="s">
        <v>304</v>
      </c>
      <c r="N83" s="63" t="str" cm="1">
        <f t="array" ref="N83">IFERROR(IF(M83="NO",MODE(IF($F$7:$L$7="YES",IF(F83:L83&gt;0,F83:L83))),MODE(IF($F$7:$L$7="YES",F83:L83))),"")</f>
        <v/>
      </c>
      <c r="O83" s="63" t="s">
        <v>304</v>
      </c>
      <c r="P83" s="63" t="str" cm="1">
        <f t="array" ref="P83">IFERROR(IF(O83="NO",MEDIAN(IF($F$7:$L$7="YES",IF(F83:L83&gt;0,F83:L83))),MEDIAN(IF($F$7:$L$7="YES",F83:L83))),"")</f>
        <v/>
      </c>
      <c r="Q83" s="63" t="str">
        <f t="shared" ref="Q83" si="97">IF(N83="","Median","Mode")</f>
        <v>Median</v>
      </c>
      <c r="R83" s="60"/>
      <c r="S83" s="60"/>
      <c r="T83" s="60"/>
      <c r="U83" s="60"/>
      <c r="V83" s="60"/>
      <c r="W83" s="60"/>
      <c r="X83" s="60"/>
      <c r="Y83" s="60"/>
      <c r="Z83" s="60"/>
      <c r="AA83" s="60"/>
      <c r="AB83" s="60"/>
      <c r="AC83" s="60"/>
      <c r="AD83" s="60"/>
      <c r="AE83" s="60"/>
      <c r="AF83" s="60"/>
      <c r="AG83" s="60"/>
      <c r="AH83" s="60"/>
      <c r="AI83" s="60"/>
      <c r="AJ83" s="60"/>
      <c r="AK83" s="60"/>
      <c r="AL83" s="36"/>
      <c r="AM83" s="36"/>
    </row>
    <row r="84" spans="2:39" ht="15" hidden="1" customHeight="1" thickBot="1">
      <c r="B84" s="214">
        <f t="shared" ref="B84" si="98">B82+1</f>
        <v>38</v>
      </c>
      <c r="C84" s="216"/>
      <c r="D84" s="218"/>
      <c r="E84" s="56"/>
      <c r="F84" s="57">
        <v>0</v>
      </c>
      <c r="G84" s="57">
        <v>0</v>
      </c>
      <c r="H84" s="57">
        <v>0</v>
      </c>
      <c r="I84" s="57">
        <v>0</v>
      </c>
      <c r="J84" s="57">
        <v>0</v>
      </c>
      <c r="K84" s="57">
        <v>0</v>
      </c>
      <c r="L84" s="57">
        <v>0</v>
      </c>
      <c r="M84" s="58"/>
      <c r="N84" s="58"/>
      <c r="O84" s="58"/>
      <c r="P84" s="58"/>
      <c r="Q84" s="59"/>
      <c r="R84" s="60"/>
      <c r="S84" s="60"/>
      <c r="T84" s="60"/>
      <c r="U84" s="60"/>
      <c r="V84" s="60"/>
      <c r="W84" s="60"/>
      <c r="X84" s="60"/>
      <c r="Y84" s="60"/>
      <c r="Z84" s="60"/>
      <c r="AA84" s="60"/>
      <c r="AB84" s="60"/>
      <c r="AC84" s="60"/>
      <c r="AD84" s="60"/>
      <c r="AE84" s="60"/>
      <c r="AF84" s="60"/>
      <c r="AG84" s="60"/>
      <c r="AH84" s="60"/>
      <c r="AI84" s="60"/>
      <c r="AJ84" s="60"/>
      <c r="AK84" s="60"/>
      <c r="AL84" s="36"/>
      <c r="AM84" s="36"/>
    </row>
    <row r="85" spans="2:39" hidden="1">
      <c r="B85" s="215"/>
      <c r="C85" s="217"/>
      <c r="D85" s="219"/>
      <c r="E85" s="61" t="s">
        <v>303</v>
      </c>
      <c r="F85" s="62">
        <f t="shared" ref="F85:L85" si="99">IF(ISBLANK(F84),"",IF(ISBLANK(F86),"",ROUND(F86-F84,10)))</f>
        <v>0</v>
      </c>
      <c r="G85" s="62">
        <f t="shared" si="99"/>
        <v>0</v>
      </c>
      <c r="H85" s="62">
        <f t="shared" si="99"/>
        <v>0</v>
      </c>
      <c r="I85" s="62">
        <f t="shared" si="99"/>
        <v>0</v>
      </c>
      <c r="J85" s="62">
        <f t="shared" si="99"/>
        <v>0</v>
      </c>
      <c r="K85" s="62">
        <f t="shared" si="99"/>
        <v>0</v>
      </c>
      <c r="L85" s="62">
        <f t="shared" si="99"/>
        <v>0</v>
      </c>
      <c r="M85" s="63" t="s">
        <v>304</v>
      </c>
      <c r="N85" s="63" t="str" cm="1">
        <f t="array" ref="N85">IFERROR(IF(M85="NO",MODE(IF($F$7:$L$7="YES",IF(F85:L85&gt;0,F85:L85))),MODE(IF($F$7:$L$7="YES",F85:L85))),"")</f>
        <v/>
      </c>
      <c r="O85" s="63" t="s">
        <v>304</v>
      </c>
      <c r="P85" s="63" t="str" cm="1">
        <f t="array" ref="P85">IFERROR(IF(O85="NO",MEDIAN(IF($F$7:$L$7="YES",IF(F85:L85&gt;0,F85:L85))),MEDIAN(IF($F$7:$L$7="YES",F85:L85))),"")</f>
        <v/>
      </c>
      <c r="Q85" s="63" t="str">
        <f t="shared" ref="Q85" si="100">IF(N85="","Median","Mode")</f>
        <v>Median</v>
      </c>
      <c r="R85" s="60"/>
      <c r="S85" s="60"/>
      <c r="T85" s="60"/>
      <c r="U85" s="60"/>
      <c r="V85" s="60"/>
      <c r="W85" s="60"/>
      <c r="X85" s="60"/>
      <c r="Y85" s="60"/>
      <c r="Z85" s="60"/>
      <c r="AA85" s="60"/>
      <c r="AB85" s="60"/>
      <c r="AC85" s="60"/>
      <c r="AD85" s="60"/>
      <c r="AE85" s="60"/>
      <c r="AF85" s="60"/>
      <c r="AG85" s="60"/>
      <c r="AH85" s="60"/>
      <c r="AI85" s="60"/>
      <c r="AJ85" s="60"/>
      <c r="AK85" s="60"/>
      <c r="AL85" s="36"/>
      <c r="AM85" s="36"/>
    </row>
    <row r="86" spans="2:39" ht="15" hidden="1" customHeight="1" thickBot="1">
      <c r="B86" s="214">
        <f t="shared" ref="B86" si="101">B84+1</f>
        <v>39</v>
      </c>
      <c r="C86" s="216"/>
      <c r="D86" s="218"/>
      <c r="E86" s="56"/>
      <c r="F86" s="57">
        <v>0</v>
      </c>
      <c r="G86" s="57">
        <v>0</v>
      </c>
      <c r="H86" s="57">
        <v>0</v>
      </c>
      <c r="I86" s="57">
        <v>0</v>
      </c>
      <c r="J86" s="57">
        <v>0</v>
      </c>
      <c r="K86" s="57">
        <v>0</v>
      </c>
      <c r="L86" s="57">
        <v>0</v>
      </c>
      <c r="M86" s="58"/>
      <c r="N86" s="58"/>
      <c r="O86" s="58"/>
      <c r="P86" s="58"/>
      <c r="Q86" s="59"/>
      <c r="R86" s="60"/>
      <c r="S86" s="60"/>
      <c r="T86" s="60"/>
      <c r="U86" s="60"/>
      <c r="V86" s="60"/>
      <c r="W86" s="60"/>
      <c r="X86" s="60"/>
      <c r="Y86" s="60"/>
      <c r="Z86" s="60"/>
      <c r="AA86" s="60"/>
      <c r="AB86" s="60"/>
      <c r="AC86" s="60"/>
      <c r="AD86" s="60"/>
      <c r="AE86" s="60"/>
      <c r="AF86" s="60"/>
      <c r="AG86" s="60"/>
      <c r="AH86" s="60"/>
      <c r="AI86" s="60"/>
      <c r="AJ86" s="60"/>
      <c r="AK86" s="60"/>
      <c r="AL86" s="36"/>
      <c r="AM86" s="36"/>
    </row>
    <row r="87" spans="2:39" hidden="1">
      <c r="B87" s="215"/>
      <c r="C87" s="217"/>
      <c r="D87" s="219"/>
      <c r="E87" s="61" t="s">
        <v>303</v>
      </c>
      <c r="F87" s="62">
        <f t="shared" ref="F87:L87" si="102">IF(ISBLANK(F86),"",IF(ISBLANK(F88),"",ROUND(F88-F86,10)))</f>
        <v>0</v>
      </c>
      <c r="G87" s="62">
        <f t="shared" si="102"/>
        <v>0</v>
      </c>
      <c r="H87" s="62">
        <f t="shared" si="102"/>
        <v>0</v>
      </c>
      <c r="I87" s="62">
        <f t="shared" si="102"/>
        <v>0</v>
      </c>
      <c r="J87" s="62">
        <f t="shared" si="102"/>
        <v>0</v>
      </c>
      <c r="K87" s="62">
        <f t="shared" si="102"/>
        <v>0</v>
      </c>
      <c r="L87" s="62">
        <f t="shared" si="102"/>
        <v>0</v>
      </c>
      <c r="M87" s="63" t="s">
        <v>304</v>
      </c>
      <c r="N87" s="63" t="str" cm="1">
        <f t="array" ref="N87">IFERROR(IF(M87="NO",MODE(IF($F$7:$L$7="YES",IF(F87:L87&gt;0,F87:L87))),MODE(IF($F$7:$L$7="YES",F87:L87))),"")</f>
        <v/>
      </c>
      <c r="O87" s="63" t="s">
        <v>304</v>
      </c>
      <c r="P87" s="63" t="str" cm="1">
        <f t="array" ref="P87">IFERROR(IF(O87="NO",MEDIAN(IF($F$7:$L$7="YES",IF(F87:L87&gt;0,F87:L87))),MEDIAN(IF($F$7:$L$7="YES",F87:L87))),"")</f>
        <v/>
      </c>
      <c r="Q87" s="63" t="str">
        <f t="shared" ref="Q87" si="103">IF(N87="","Median","Mode")</f>
        <v>Median</v>
      </c>
      <c r="R87" s="60"/>
      <c r="S87" s="60"/>
      <c r="T87" s="60"/>
      <c r="U87" s="60"/>
      <c r="V87" s="60"/>
      <c r="W87" s="60"/>
      <c r="X87" s="60"/>
      <c r="Y87" s="60"/>
      <c r="Z87" s="60"/>
      <c r="AA87" s="60"/>
      <c r="AB87" s="60"/>
      <c r="AC87" s="60"/>
      <c r="AD87" s="60"/>
      <c r="AE87" s="60"/>
      <c r="AF87" s="60"/>
      <c r="AG87" s="60"/>
      <c r="AH87" s="60"/>
      <c r="AI87" s="60"/>
      <c r="AJ87" s="60"/>
      <c r="AK87" s="60"/>
      <c r="AL87" s="36"/>
      <c r="AM87" s="36"/>
    </row>
    <row r="88" spans="2:39" ht="15" hidden="1" customHeight="1" thickBot="1">
      <c r="B88" s="214">
        <f t="shared" ref="B88" si="104">B86+1</f>
        <v>40</v>
      </c>
      <c r="C88" s="216"/>
      <c r="D88" s="218"/>
      <c r="E88" s="56"/>
      <c r="F88" s="57">
        <v>0</v>
      </c>
      <c r="G88" s="57">
        <v>0</v>
      </c>
      <c r="H88" s="57">
        <v>0</v>
      </c>
      <c r="I88" s="57">
        <v>0</v>
      </c>
      <c r="J88" s="57">
        <v>0</v>
      </c>
      <c r="K88" s="57">
        <v>0</v>
      </c>
      <c r="L88" s="57">
        <v>0</v>
      </c>
      <c r="M88" s="58"/>
      <c r="N88" s="58"/>
      <c r="O88" s="58"/>
      <c r="P88" s="58"/>
      <c r="Q88" s="59"/>
      <c r="R88" s="60"/>
      <c r="S88" s="60"/>
      <c r="T88" s="60"/>
      <c r="U88" s="60"/>
      <c r="V88" s="60"/>
      <c r="W88" s="60"/>
      <c r="X88" s="60"/>
      <c r="Y88" s="60"/>
      <c r="Z88" s="60"/>
      <c r="AA88" s="60"/>
      <c r="AB88" s="60"/>
      <c r="AC88" s="60"/>
      <c r="AD88" s="60"/>
      <c r="AE88" s="60"/>
      <c r="AF88" s="60"/>
      <c r="AG88" s="60"/>
      <c r="AH88" s="60"/>
      <c r="AI88" s="60"/>
      <c r="AJ88" s="60"/>
      <c r="AK88" s="60"/>
      <c r="AL88" s="36"/>
      <c r="AM88" s="36"/>
    </row>
    <row r="89" spans="2:39" hidden="1">
      <c r="B89" s="215"/>
      <c r="C89" s="217"/>
      <c r="D89" s="219"/>
      <c r="E89" s="61" t="s">
        <v>303</v>
      </c>
      <c r="F89" s="62">
        <f t="shared" ref="F89:L89" si="105">IF(ISBLANK(F88),"",IF(ISBLANK(F90),"",ROUND(F90-F88,10)))</f>
        <v>0</v>
      </c>
      <c r="G89" s="62">
        <f t="shared" si="105"/>
        <v>0</v>
      </c>
      <c r="H89" s="62">
        <f t="shared" si="105"/>
        <v>0</v>
      </c>
      <c r="I89" s="62">
        <f t="shared" si="105"/>
        <v>0</v>
      </c>
      <c r="J89" s="62">
        <f t="shared" si="105"/>
        <v>0</v>
      </c>
      <c r="K89" s="62">
        <f t="shared" si="105"/>
        <v>0</v>
      </c>
      <c r="L89" s="62">
        <f t="shared" si="105"/>
        <v>0</v>
      </c>
      <c r="M89" s="63" t="s">
        <v>304</v>
      </c>
      <c r="N89" s="63" t="str" cm="1">
        <f t="array" ref="N89">IFERROR(IF(M89="NO",MODE(IF($F$7:$L$7="YES",IF(F89:L89&gt;0,F89:L89))),MODE(IF($F$7:$L$7="YES",F89:L89))),"")</f>
        <v/>
      </c>
      <c r="O89" s="63" t="s">
        <v>304</v>
      </c>
      <c r="P89" s="63" t="str" cm="1">
        <f t="array" ref="P89">IFERROR(IF(O89="NO",MEDIAN(IF($F$7:$L$7="YES",IF(F89:L89&gt;0,F89:L89))),MEDIAN(IF($F$7:$L$7="YES",F89:L89))),"")</f>
        <v/>
      </c>
      <c r="Q89" s="63" t="str">
        <f t="shared" ref="Q89" si="106">IF(N89="","Median","Mode")</f>
        <v>Median</v>
      </c>
      <c r="R89" s="60"/>
      <c r="S89" s="60"/>
      <c r="T89" s="60"/>
      <c r="U89" s="60"/>
      <c r="V89" s="60"/>
      <c r="W89" s="60"/>
      <c r="X89" s="60"/>
      <c r="Y89" s="60"/>
      <c r="Z89" s="60"/>
      <c r="AA89" s="60"/>
      <c r="AB89" s="60"/>
      <c r="AC89" s="60"/>
      <c r="AD89" s="60"/>
      <c r="AE89" s="60"/>
      <c r="AF89" s="60"/>
      <c r="AG89" s="60"/>
      <c r="AH89" s="60"/>
      <c r="AI89" s="60"/>
      <c r="AJ89" s="60"/>
      <c r="AK89" s="60"/>
      <c r="AL89" s="36"/>
      <c r="AM89" s="36"/>
    </row>
    <row r="90" spans="2:39" ht="15" hidden="1" customHeight="1" thickBot="1">
      <c r="B90" s="214">
        <f t="shared" ref="B90" si="107">B88+1</f>
        <v>41</v>
      </c>
      <c r="C90" s="216"/>
      <c r="D90" s="218"/>
      <c r="E90" s="56"/>
      <c r="F90" s="57">
        <v>0</v>
      </c>
      <c r="G90" s="57">
        <v>0</v>
      </c>
      <c r="H90" s="57">
        <v>0</v>
      </c>
      <c r="I90" s="57">
        <v>0</v>
      </c>
      <c r="J90" s="57">
        <v>0</v>
      </c>
      <c r="K90" s="57">
        <v>0</v>
      </c>
      <c r="L90" s="57">
        <v>0</v>
      </c>
      <c r="M90" s="58"/>
      <c r="N90" s="58"/>
      <c r="O90" s="58"/>
      <c r="P90" s="58"/>
      <c r="Q90" s="59"/>
      <c r="R90" s="60"/>
      <c r="S90" s="60"/>
      <c r="T90" s="60"/>
      <c r="U90" s="60"/>
      <c r="V90" s="60"/>
      <c r="W90" s="60"/>
      <c r="X90" s="60"/>
      <c r="Y90" s="60"/>
      <c r="Z90" s="60"/>
      <c r="AA90" s="60"/>
      <c r="AB90" s="60"/>
      <c r="AC90" s="60"/>
      <c r="AD90" s="60"/>
      <c r="AE90" s="60"/>
      <c r="AF90" s="60"/>
      <c r="AG90" s="60"/>
      <c r="AH90" s="60"/>
      <c r="AI90" s="60"/>
      <c r="AJ90" s="60"/>
      <c r="AK90" s="60"/>
      <c r="AL90" s="36"/>
      <c r="AM90" s="36"/>
    </row>
    <row r="91" spans="2:39" hidden="1">
      <c r="B91" s="215"/>
      <c r="C91" s="217"/>
      <c r="D91" s="219"/>
      <c r="E91" s="61" t="s">
        <v>303</v>
      </c>
      <c r="F91" s="62">
        <f t="shared" ref="F91:L91" si="108">IF(ISBLANK(F90),"",IF(ISBLANK(F92),"",ROUND(F92-F90,10)))</f>
        <v>0</v>
      </c>
      <c r="G91" s="62">
        <f t="shared" si="108"/>
        <v>0</v>
      </c>
      <c r="H91" s="62">
        <f t="shared" si="108"/>
        <v>0</v>
      </c>
      <c r="I91" s="62">
        <f t="shared" si="108"/>
        <v>0</v>
      </c>
      <c r="J91" s="62">
        <f t="shared" si="108"/>
        <v>0</v>
      </c>
      <c r="K91" s="62">
        <f t="shared" si="108"/>
        <v>0</v>
      </c>
      <c r="L91" s="62">
        <f t="shared" si="108"/>
        <v>0</v>
      </c>
      <c r="M91" s="63" t="s">
        <v>304</v>
      </c>
      <c r="N91" s="63" t="str" cm="1">
        <f t="array" ref="N91">IFERROR(IF(M91="NO",MODE(IF($F$7:$L$7="YES",IF(F91:L91&gt;0,F91:L91))),MODE(IF($F$7:$L$7="YES",F91:L91))),"")</f>
        <v/>
      </c>
      <c r="O91" s="63" t="s">
        <v>304</v>
      </c>
      <c r="P91" s="63" t="str" cm="1">
        <f t="array" ref="P91">IFERROR(IF(O91="NO",MEDIAN(IF($F$7:$L$7="YES",IF(F91:L91&gt;0,F91:L91))),MEDIAN(IF($F$7:$L$7="YES",F91:L91))),"")</f>
        <v/>
      </c>
      <c r="Q91" s="63" t="str">
        <f t="shared" ref="Q91" si="109">IF(N91="","Median","Mode")</f>
        <v>Median</v>
      </c>
      <c r="R91" s="60"/>
      <c r="S91" s="60"/>
      <c r="T91" s="60"/>
      <c r="U91" s="60"/>
      <c r="V91" s="60"/>
      <c r="W91" s="60"/>
      <c r="X91" s="60"/>
      <c r="Y91" s="60"/>
      <c r="Z91" s="60"/>
      <c r="AA91" s="60"/>
      <c r="AB91" s="60"/>
      <c r="AC91" s="60"/>
      <c r="AD91" s="60"/>
      <c r="AE91" s="60"/>
      <c r="AF91" s="60"/>
      <c r="AG91" s="60"/>
      <c r="AH91" s="60"/>
      <c r="AI91" s="60"/>
      <c r="AJ91" s="60"/>
      <c r="AK91" s="60"/>
      <c r="AL91" s="36"/>
      <c r="AM91" s="36"/>
    </row>
    <row r="92" spans="2:39" ht="15" hidden="1" customHeight="1" thickBot="1">
      <c r="B92" s="214">
        <f t="shared" ref="B92" si="110">B90+1</f>
        <v>42</v>
      </c>
      <c r="C92" s="216"/>
      <c r="D92" s="218"/>
      <c r="E92" s="56"/>
      <c r="F92" s="57">
        <v>0</v>
      </c>
      <c r="G92" s="57">
        <v>0</v>
      </c>
      <c r="H92" s="57">
        <v>0</v>
      </c>
      <c r="I92" s="57">
        <v>0</v>
      </c>
      <c r="J92" s="57">
        <v>0</v>
      </c>
      <c r="K92" s="57">
        <v>0</v>
      </c>
      <c r="L92" s="57">
        <v>0</v>
      </c>
      <c r="M92" s="58"/>
      <c r="N92" s="58"/>
      <c r="O92" s="58"/>
      <c r="P92" s="58"/>
      <c r="Q92" s="59"/>
      <c r="R92" s="60"/>
      <c r="S92" s="60"/>
      <c r="T92" s="60"/>
      <c r="U92" s="60"/>
      <c r="V92" s="60"/>
      <c r="W92" s="60"/>
      <c r="X92" s="60"/>
      <c r="Y92" s="60"/>
      <c r="Z92" s="60"/>
      <c r="AA92" s="60"/>
      <c r="AB92" s="60"/>
      <c r="AC92" s="60"/>
      <c r="AD92" s="60"/>
      <c r="AE92" s="60"/>
      <c r="AF92" s="60"/>
      <c r="AG92" s="60"/>
      <c r="AH92" s="60"/>
      <c r="AI92" s="60"/>
      <c r="AJ92" s="60"/>
      <c r="AK92" s="60"/>
      <c r="AL92" s="36"/>
      <c r="AM92" s="36"/>
    </row>
    <row r="93" spans="2:39" hidden="1">
      <c r="B93" s="215"/>
      <c r="C93" s="217"/>
      <c r="D93" s="219"/>
      <c r="E93" s="61" t="s">
        <v>303</v>
      </c>
      <c r="F93" s="62">
        <f t="shared" ref="F93:L93" si="111">IF(ISBLANK(F92),"",IF(ISBLANK(F94),"",ROUND(F94-F92,10)))</f>
        <v>0</v>
      </c>
      <c r="G93" s="62">
        <f t="shared" si="111"/>
        <v>0</v>
      </c>
      <c r="H93" s="62">
        <f t="shared" si="111"/>
        <v>0</v>
      </c>
      <c r="I93" s="62">
        <f t="shared" si="111"/>
        <v>0</v>
      </c>
      <c r="J93" s="62">
        <f t="shared" si="111"/>
        <v>0</v>
      </c>
      <c r="K93" s="62">
        <f t="shared" si="111"/>
        <v>0</v>
      </c>
      <c r="L93" s="62">
        <f t="shared" si="111"/>
        <v>0</v>
      </c>
      <c r="M93" s="63" t="s">
        <v>304</v>
      </c>
      <c r="N93" s="63" t="str" cm="1">
        <f t="array" ref="N93">IFERROR(IF(M93="NO",MODE(IF($F$7:$L$7="YES",IF(F93:L93&gt;0,F93:L93))),MODE(IF($F$7:$L$7="YES",F93:L93))),"")</f>
        <v/>
      </c>
      <c r="O93" s="63" t="s">
        <v>304</v>
      </c>
      <c r="P93" s="63" t="str" cm="1">
        <f t="array" ref="P93">IFERROR(IF(O93="NO",MEDIAN(IF($F$7:$L$7="YES",IF(F93:L93&gt;0,F93:L93))),MEDIAN(IF($F$7:$L$7="YES",F93:L93))),"")</f>
        <v/>
      </c>
      <c r="Q93" s="63" t="str">
        <f t="shared" ref="Q93" si="112">IF(N93="","Median","Mode")</f>
        <v>Median</v>
      </c>
      <c r="R93" s="60"/>
      <c r="S93" s="60"/>
      <c r="T93" s="60"/>
      <c r="U93" s="60"/>
      <c r="V93" s="60"/>
      <c r="W93" s="60"/>
      <c r="X93" s="60"/>
      <c r="Y93" s="60"/>
      <c r="Z93" s="60"/>
      <c r="AA93" s="60"/>
      <c r="AB93" s="60"/>
      <c r="AC93" s="60"/>
      <c r="AD93" s="60"/>
      <c r="AE93" s="60"/>
      <c r="AF93" s="60"/>
      <c r="AG93" s="60"/>
      <c r="AH93" s="60"/>
      <c r="AI93" s="60"/>
      <c r="AJ93" s="60"/>
      <c r="AK93" s="60"/>
      <c r="AL93" s="36"/>
      <c r="AM93" s="36"/>
    </row>
    <row r="94" spans="2:39" ht="15" hidden="1" customHeight="1" thickBot="1">
      <c r="B94" s="214">
        <f t="shared" ref="B94" si="113">B92+1</f>
        <v>43</v>
      </c>
      <c r="C94" s="216"/>
      <c r="D94" s="218"/>
      <c r="E94" s="56"/>
      <c r="F94" s="57">
        <v>0</v>
      </c>
      <c r="G94" s="57">
        <v>0</v>
      </c>
      <c r="H94" s="57">
        <v>0</v>
      </c>
      <c r="I94" s="57">
        <v>0</v>
      </c>
      <c r="J94" s="57">
        <v>0</v>
      </c>
      <c r="K94" s="57">
        <v>0</v>
      </c>
      <c r="L94" s="57">
        <v>0</v>
      </c>
      <c r="M94" s="58"/>
      <c r="N94" s="58"/>
      <c r="O94" s="58"/>
      <c r="P94" s="58"/>
      <c r="Q94" s="59"/>
      <c r="R94" s="60"/>
      <c r="S94" s="60"/>
      <c r="T94" s="60"/>
      <c r="U94" s="60"/>
      <c r="V94" s="60"/>
      <c r="W94" s="60"/>
      <c r="X94" s="60"/>
      <c r="Y94" s="60"/>
      <c r="Z94" s="60"/>
      <c r="AA94" s="60"/>
      <c r="AB94" s="60"/>
      <c r="AC94" s="60"/>
      <c r="AD94" s="60"/>
      <c r="AE94" s="60"/>
      <c r="AF94" s="60"/>
      <c r="AG94" s="60"/>
      <c r="AH94" s="60"/>
      <c r="AI94" s="60"/>
      <c r="AJ94" s="60"/>
      <c r="AK94" s="60"/>
      <c r="AL94" s="36"/>
      <c r="AM94" s="36"/>
    </row>
    <row r="95" spans="2:39" hidden="1">
      <c r="B95" s="215"/>
      <c r="C95" s="217"/>
      <c r="D95" s="219"/>
      <c r="E95" s="61" t="s">
        <v>303</v>
      </c>
      <c r="F95" s="62">
        <f t="shared" ref="F95:L95" si="114">IF(ISBLANK(F94),"",IF(ISBLANK(F96),"",ROUND(F96-F94,10)))</f>
        <v>0</v>
      </c>
      <c r="G95" s="62">
        <f t="shared" si="114"/>
        <v>0</v>
      </c>
      <c r="H95" s="62">
        <f t="shared" si="114"/>
        <v>0</v>
      </c>
      <c r="I95" s="62">
        <f t="shared" si="114"/>
        <v>0</v>
      </c>
      <c r="J95" s="62">
        <f t="shared" si="114"/>
        <v>0</v>
      </c>
      <c r="K95" s="62">
        <f t="shared" si="114"/>
        <v>0</v>
      </c>
      <c r="L95" s="62">
        <f t="shared" si="114"/>
        <v>0</v>
      </c>
      <c r="M95" s="63" t="s">
        <v>304</v>
      </c>
      <c r="N95" s="63" t="str" cm="1">
        <f t="array" ref="N95">IFERROR(IF(M95="NO",MODE(IF($F$7:$L$7="YES",IF(F95:L95&gt;0,F95:L95))),MODE(IF($F$7:$L$7="YES",F95:L95))),"")</f>
        <v/>
      </c>
      <c r="O95" s="63" t="s">
        <v>304</v>
      </c>
      <c r="P95" s="63" t="str" cm="1">
        <f t="array" ref="P95">IFERROR(IF(O95="NO",MEDIAN(IF($F$7:$L$7="YES",IF(F95:L95&gt;0,F95:L95))),MEDIAN(IF($F$7:$L$7="YES",F95:L95))),"")</f>
        <v/>
      </c>
      <c r="Q95" s="63" t="str">
        <f t="shared" ref="Q95" si="115">IF(N95="","Median","Mode")</f>
        <v>Median</v>
      </c>
      <c r="R95" s="60"/>
      <c r="S95" s="60"/>
      <c r="T95" s="60"/>
      <c r="U95" s="60"/>
      <c r="V95" s="60"/>
      <c r="W95" s="60"/>
      <c r="X95" s="60"/>
      <c r="Y95" s="60"/>
      <c r="Z95" s="60"/>
      <c r="AA95" s="60"/>
      <c r="AB95" s="60"/>
      <c r="AC95" s="60"/>
      <c r="AD95" s="60"/>
      <c r="AE95" s="60"/>
      <c r="AF95" s="60"/>
      <c r="AG95" s="60"/>
      <c r="AH95" s="60"/>
      <c r="AI95" s="60"/>
      <c r="AJ95" s="60"/>
      <c r="AK95" s="60"/>
      <c r="AL95" s="36"/>
      <c r="AM95" s="36"/>
    </row>
    <row r="96" spans="2:39" ht="15" hidden="1" customHeight="1" thickBot="1">
      <c r="B96" s="214">
        <f t="shared" ref="B96" si="116">B94+1</f>
        <v>44</v>
      </c>
      <c r="C96" s="216"/>
      <c r="D96" s="218"/>
      <c r="E96" s="56"/>
      <c r="F96" s="57">
        <v>0</v>
      </c>
      <c r="G96" s="57">
        <v>0</v>
      </c>
      <c r="H96" s="57">
        <v>0</v>
      </c>
      <c r="I96" s="57">
        <v>0</v>
      </c>
      <c r="J96" s="57">
        <v>0</v>
      </c>
      <c r="K96" s="57">
        <v>0</v>
      </c>
      <c r="L96" s="57">
        <v>0</v>
      </c>
      <c r="M96" s="58"/>
      <c r="N96" s="58"/>
      <c r="O96" s="58"/>
      <c r="P96" s="58"/>
      <c r="Q96" s="59"/>
      <c r="R96" s="60"/>
      <c r="S96" s="60"/>
      <c r="T96" s="60"/>
      <c r="U96" s="60"/>
      <c r="V96" s="60"/>
      <c r="W96" s="60"/>
      <c r="X96" s="60"/>
      <c r="Y96" s="60"/>
      <c r="Z96" s="60"/>
      <c r="AA96" s="60"/>
      <c r="AB96" s="60"/>
      <c r="AC96" s="60"/>
      <c r="AD96" s="60"/>
      <c r="AE96" s="60"/>
      <c r="AF96" s="60"/>
      <c r="AG96" s="60"/>
      <c r="AH96" s="60"/>
      <c r="AI96" s="60"/>
      <c r="AJ96" s="60"/>
      <c r="AK96" s="60"/>
      <c r="AL96" s="36"/>
      <c r="AM96" s="36"/>
    </row>
    <row r="97" spans="2:39" hidden="1">
      <c r="B97" s="215"/>
      <c r="C97" s="217"/>
      <c r="D97" s="219"/>
      <c r="E97" s="61" t="s">
        <v>303</v>
      </c>
      <c r="F97" s="62">
        <f t="shared" ref="F97:L97" si="117">IF(ISBLANK(F96),"",IF(ISBLANK(F98),"",ROUND(F98-F96,10)))</f>
        <v>0</v>
      </c>
      <c r="G97" s="62">
        <f t="shared" si="117"/>
        <v>0</v>
      </c>
      <c r="H97" s="62">
        <f t="shared" si="117"/>
        <v>0</v>
      </c>
      <c r="I97" s="62">
        <f t="shared" si="117"/>
        <v>0</v>
      </c>
      <c r="J97" s="62">
        <f t="shared" si="117"/>
        <v>0</v>
      </c>
      <c r="K97" s="62">
        <f t="shared" si="117"/>
        <v>0</v>
      </c>
      <c r="L97" s="62">
        <f t="shared" si="117"/>
        <v>0</v>
      </c>
      <c r="M97" s="63" t="s">
        <v>304</v>
      </c>
      <c r="N97" s="63" t="str" cm="1">
        <f t="array" ref="N97">IFERROR(IF(M97="NO",MODE(IF($F$7:$L$7="YES",IF(F97:L97&gt;0,F97:L97))),MODE(IF($F$7:$L$7="YES",F97:L97))),"")</f>
        <v/>
      </c>
      <c r="O97" s="63" t="s">
        <v>304</v>
      </c>
      <c r="P97" s="63" t="str" cm="1">
        <f t="array" ref="P97">IFERROR(IF(O97="NO",MEDIAN(IF($F$7:$L$7="YES",IF(F97:L97&gt;0,F97:L97))),MEDIAN(IF($F$7:$L$7="YES",F97:L97))),"")</f>
        <v/>
      </c>
      <c r="Q97" s="63" t="str">
        <f t="shared" ref="Q97" si="118">IF(N97="","Median","Mode")</f>
        <v>Median</v>
      </c>
      <c r="R97" s="60"/>
      <c r="S97" s="60"/>
      <c r="T97" s="60"/>
      <c r="U97" s="60"/>
      <c r="V97" s="60"/>
      <c r="W97" s="60"/>
      <c r="X97" s="60"/>
      <c r="Y97" s="60"/>
      <c r="Z97" s="60"/>
      <c r="AA97" s="60"/>
      <c r="AB97" s="60"/>
      <c r="AC97" s="60"/>
      <c r="AD97" s="60"/>
      <c r="AE97" s="60"/>
      <c r="AF97" s="60"/>
      <c r="AG97" s="60"/>
      <c r="AH97" s="60"/>
      <c r="AI97" s="60"/>
      <c r="AJ97" s="60"/>
      <c r="AK97" s="60"/>
      <c r="AL97" s="36"/>
      <c r="AM97" s="36"/>
    </row>
    <row r="98" spans="2:39" ht="15" hidden="1" customHeight="1" thickBot="1">
      <c r="B98" s="214">
        <f t="shared" ref="B98" si="119">B96+1</f>
        <v>45</v>
      </c>
      <c r="C98" s="216"/>
      <c r="D98" s="218"/>
      <c r="E98" s="56"/>
      <c r="F98" s="57">
        <v>0</v>
      </c>
      <c r="G98" s="57">
        <v>0</v>
      </c>
      <c r="H98" s="57">
        <v>0</v>
      </c>
      <c r="I98" s="57">
        <v>0</v>
      </c>
      <c r="J98" s="57">
        <v>0</v>
      </c>
      <c r="K98" s="57">
        <v>0</v>
      </c>
      <c r="L98" s="57">
        <v>0</v>
      </c>
      <c r="M98" s="58"/>
      <c r="N98" s="58"/>
      <c r="O98" s="58"/>
      <c r="P98" s="58"/>
      <c r="Q98" s="59"/>
      <c r="R98" s="60"/>
      <c r="S98" s="60"/>
      <c r="T98" s="60"/>
      <c r="U98" s="60"/>
      <c r="V98" s="60"/>
      <c r="W98" s="60"/>
      <c r="X98" s="60"/>
      <c r="Y98" s="60"/>
      <c r="Z98" s="60"/>
      <c r="AA98" s="60"/>
      <c r="AB98" s="60"/>
      <c r="AC98" s="60"/>
      <c r="AD98" s="60"/>
      <c r="AE98" s="60"/>
      <c r="AF98" s="60"/>
      <c r="AG98" s="60"/>
      <c r="AH98" s="60"/>
      <c r="AI98" s="60"/>
      <c r="AJ98" s="60"/>
      <c r="AK98" s="60"/>
      <c r="AL98" s="36"/>
      <c r="AM98" s="36"/>
    </row>
    <row r="99" spans="2:39" hidden="1">
      <c r="B99" s="215"/>
      <c r="C99" s="217"/>
      <c r="D99" s="219"/>
      <c r="E99" s="61" t="s">
        <v>303</v>
      </c>
      <c r="F99" s="62" t="str">
        <f t="shared" ref="F99:L99" si="120">IF(ISBLANK(F98),"",IF(ISBLANK(F100),"",ROUND(F100-F98,10)))</f>
        <v/>
      </c>
      <c r="G99" s="62" t="str">
        <f t="shared" si="120"/>
        <v/>
      </c>
      <c r="H99" s="62" t="str">
        <f t="shared" si="120"/>
        <v/>
      </c>
      <c r="I99" s="62" t="str">
        <f t="shared" si="120"/>
        <v/>
      </c>
      <c r="J99" s="62" t="str">
        <f t="shared" si="120"/>
        <v/>
      </c>
      <c r="K99" s="62" t="str">
        <f t="shared" si="120"/>
        <v/>
      </c>
      <c r="L99" s="62" t="str">
        <f t="shared" si="120"/>
        <v/>
      </c>
      <c r="M99" s="63" t="s">
        <v>304</v>
      </c>
      <c r="N99" s="63" t="str" cm="1">
        <f t="array" ref="N99">IFERROR(IF(M99="NO",MODE(IF($F$7:$L$7="YES",IF(F99:L99&gt;0,F99:L99))),MODE(IF($F$7:$L$7="YES",F99:L99))),"")</f>
        <v/>
      </c>
      <c r="O99" s="63" t="s">
        <v>304</v>
      </c>
      <c r="P99" s="63" t="str" cm="1">
        <f t="array" ref="P99">IFERROR(IF(O99="NO",MEDIAN(IF($F$7:$L$7="YES",IF(F99:L99&gt;0,F99:L99))),MEDIAN(IF($F$7:$L$7="YES",F99:L99))),"")</f>
        <v/>
      </c>
      <c r="Q99" s="63" t="str">
        <f t="shared" ref="Q99" si="121">IF(N99="","Median","Mode")</f>
        <v>Median</v>
      </c>
      <c r="R99" s="60"/>
      <c r="S99" s="60"/>
      <c r="T99" s="60"/>
      <c r="U99" s="60"/>
      <c r="V99" s="60"/>
      <c r="W99" s="60"/>
      <c r="X99" s="60"/>
      <c r="Y99" s="60"/>
      <c r="Z99" s="60"/>
      <c r="AA99" s="60"/>
      <c r="AB99" s="60"/>
      <c r="AC99" s="60"/>
      <c r="AD99" s="60"/>
      <c r="AE99" s="60"/>
      <c r="AF99" s="60"/>
      <c r="AG99" s="60"/>
      <c r="AH99" s="60"/>
      <c r="AI99" s="60"/>
      <c r="AJ99" s="60"/>
      <c r="AK99" s="60"/>
      <c r="AL99" s="36"/>
      <c r="AM99" s="36"/>
    </row>
    <row r="100" spans="2:39" ht="15" customHeight="1" thickBot="1">
      <c r="B100" s="214"/>
      <c r="C100" s="220"/>
      <c r="D100" s="218"/>
      <c r="E100" s="56"/>
      <c r="F100" s="57"/>
      <c r="G100" s="57"/>
      <c r="H100" s="57"/>
      <c r="I100" s="57"/>
      <c r="J100" s="57"/>
      <c r="K100" s="57"/>
      <c r="L100" s="57"/>
      <c r="M100" s="58"/>
      <c r="N100" s="58"/>
      <c r="O100" s="58"/>
      <c r="P100" s="58"/>
      <c r="Q100" s="59"/>
      <c r="T100" s="38"/>
      <c r="U100" s="38"/>
      <c r="V100" s="38"/>
      <c r="AE100" s="36"/>
      <c r="AF100" s="36"/>
      <c r="AG100" s="36"/>
      <c r="AH100" s="36"/>
      <c r="AI100" s="36"/>
      <c r="AJ100" s="36"/>
      <c r="AK100" s="36"/>
      <c r="AL100" s="36"/>
      <c r="AM100" s="36"/>
    </row>
    <row r="101" spans="2:39" customFormat="1">
      <c r="B101" s="215"/>
      <c r="C101" s="221"/>
      <c r="D101" s="219"/>
      <c r="E101" s="71"/>
      <c r="F101" s="72" t="str">
        <f>IF(ISBLANK(F100),"",IF(ISBLANK(F102),"",ROUND(F102-F100,10)))</f>
        <v/>
      </c>
      <c r="G101" s="72" t="str">
        <f t="shared" ref="G101:L101" si="122">IF(ISBLANK(G100),"",IF(ISBLANK(G102),"",ROUND(G102-G100,10)))</f>
        <v/>
      </c>
      <c r="H101" s="72" t="str">
        <f t="shared" si="122"/>
        <v/>
      </c>
      <c r="I101" s="72" t="str">
        <f t="shared" si="122"/>
        <v/>
      </c>
      <c r="J101" s="72" t="str">
        <f t="shared" si="122"/>
        <v/>
      </c>
      <c r="K101" s="72" t="str">
        <f t="shared" si="122"/>
        <v/>
      </c>
      <c r="L101" s="72" t="str">
        <f t="shared" si="122"/>
        <v/>
      </c>
      <c r="M101" s="63"/>
      <c r="N101" s="63"/>
      <c r="O101" s="73"/>
    </row>
    <row r="102" spans="2:39">
      <c r="I102" s="39"/>
      <c r="J102" s="39"/>
      <c r="K102" s="39"/>
      <c r="T102" s="38"/>
      <c r="U102" s="38"/>
      <c r="V102" s="38"/>
      <c r="AE102" s="36"/>
      <c r="AF102" s="36"/>
      <c r="AG102" s="36"/>
      <c r="AH102" s="36"/>
      <c r="AI102" s="36"/>
      <c r="AJ102" s="36"/>
      <c r="AK102" s="36"/>
      <c r="AL102" s="36"/>
      <c r="AM102" s="36"/>
    </row>
    <row r="103" spans="2:39">
      <c r="C103" s="64" t="s">
        <v>314</v>
      </c>
      <c r="D103" s="65"/>
      <c r="E103"/>
      <c r="F103" s="63">
        <f t="shared" ref="F103:L103" si="123">F104+F105</f>
        <v>1.2731482000000001E-3</v>
      </c>
      <c r="G103" s="63">
        <f t="shared" si="123"/>
        <v>2.2800925999999998E-3</v>
      </c>
      <c r="H103" s="63">
        <f t="shared" si="123"/>
        <v>2.7777777999999998E-3</v>
      </c>
      <c r="I103" s="165">
        <f t="shared" si="123"/>
        <v>1.3888888999999999E-3</v>
      </c>
      <c r="J103" s="165">
        <f t="shared" si="123"/>
        <v>2.7777778000000002E-3</v>
      </c>
      <c r="K103" s="165">
        <f t="shared" si="123"/>
        <v>1.3541666999999998E-3</v>
      </c>
      <c r="L103" s="165">
        <f t="shared" si="123"/>
        <v>2.0138889E-3</v>
      </c>
      <c r="P103" s="63">
        <f>P104+P105</f>
        <v>2.1180556E-3</v>
      </c>
      <c r="T103" s="38"/>
      <c r="U103" s="38"/>
      <c r="V103" s="38"/>
      <c r="AE103" s="36"/>
      <c r="AF103" s="36"/>
      <c r="AG103" s="36"/>
      <c r="AH103" s="36"/>
      <c r="AI103" s="36"/>
      <c r="AJ103" s="36"/>
      <c r="AK103" s="36"/>
      <c r="AL103" s="36"/>
      <c r="AM103" s="36"/>
    </row>
    <row r="104" spans="2:39">
      <c r="C104" s="64" t="s">
        <v>315</v>
      </c>
      <c r="D104" s="65" t="s">
        <v>307</v>
      </c>
      <c r="E104"/>
      <c r="F104" s="66">
        <f t="shared" ref="F104:L104" si="124">SUMIF($E$10:$E$101,"W",F10:F101)</f>
        <v>0</v>
      </c>
      <c r="G104" s="66">
        <f t="shared" si="124"/>
        <v>0</v>
      </c>
      <c r="H104" s="66">
        <f t="shared" si="124"/>
        <v>0</v>
      </c>
      <c r="I104" s="66">
        <f t="shared" si="124"/>
        <v>0</v>
      </c>
      <c r="J104" s="66">
        <f t="shared" si="124"/>
        <v>0</v>
      </c>
      <c r="K104" s="66">
        <f t="shared" si="124"/>
        <v>0</v>
      </c>
      <c r="L104" s="66">
        <f t="shared" si="124"/>
        <v>0</v>
      </c>
      <c r="P104" s="63">
        <f>SUMIFS(P10:P100,E10:E100,"W",Q10:Q100,"median")+SUMIFS(N10:N100,E10:E100,"W",Q10:Q100,"Mode")</f>
        <v>0</v>
      </c>
      <c r="T104" s="38"/>
      <c r="U104" s="38"/>
      <c r="V104" s="38"/>
      <c r="AE104" s="36"/>
      <c r="AF104" s="36"/>
      <c r="AG104" s="36"/>
      <c r="AH104" s="36"/>
      <c r="AI104" s="36"/>
      <c r="AJ104" s="36"/>
      <c r="AK104" s="36"/>
      <c r="AL104" s="36"/>
      <c r="AM104" s="36"/>
    </row>
    <row r="105" spans="2:39">
      <c r="C105" s="67" t="s">
        <v>316</v>
      </c>
      <c r="D105" s="68" t="s">
        <v>303</v>
      </c>
      <c r="E105"/>
      <c r="F105" s="66">
        <f t="shared" ref="F105:L105" si="125">SUMIF($E$10:$E$101,"P",F10:F101)</f>
        <v>1.2731482000000001E-3</v>
      </c>
      <c r="G105" s="66">
        <f t="shared" si="125"/>
        <v>2.2800925999999998E-3</v>
      </c>
      <c r="H105" s="66">
        <f t="shared" si="125"/>
        <v>2.7777777999999998E-3</v>
      </c>
      <c r="I105" s="66">
        <f t="shared" si="125"/>
        <v>1.3888888999999999E-3</v>
      </c>
      <c r="J105" s="66">
        <f t="shared" si="125"/>
        <v>2.7777778000000002E-3</v>
      </c>
      <c r="K105" s="66">
        <f t="shared" si="125"/>
        <v>1.3541666999999998E-3</v>
      </c>
      <c r="L105" s="66">
        <f t="shared" si="125"/>
        <v>2.0138889E-3</v>
      </c>
      <c r="P105" s="66">
        <f>SUMIFS(P10:P100,E10:E100,"P",Q10:Q100,"median")+SUMIFS(N10:N100,E10:E100,"P",Q10:Q100,"Mode")</f>
        <v>2.1180556E-3</v>
      </c>
      <c r="T105" s="38"/>
      <c r="U105" s="38"/>
      <c r="V105" s="38"/>
      <c r="AH105" s="36"/>
      <c r="AI105" s="36"/>
      <c r="AJ105" s="36"/>
      <c r="AK105" s="36"/>
      <c r="AL105" s="36"/>
      <c r="AM105" s="36"/>
    </row>
    <row r="106" spans="2:39">
      <c r="I106"/>
      <c r="N106"/>
      <c r="O106"/>
    </row>
    <row r="107" spans="2:39" s="38" customFormat="1">
      <c r="B107" s="36"/>
      <c r="C107" s="113" t="s">
        <v>317</v>
      </c>
      <c r="D107" s="114">
        <f>P103</f>
        <v>2.1180556E-3</v>
      </c>
      <c r="N107"/>
      <c r="O107"/>
      <c r="T107" s="39"/>
      <c r="U107" s="39"/>
      <c r="V107" s="39"/>
    </row>
    <row r="108" spans="2:39" s="38" customFormat="1">
      <c r="B108" s="36"/>
      <c r="C108" s="113" t="s">
        <v>318</v>
      </c>
      <c r="D108" s="114">
        <f>P105</f>
        <v>2.1180556E-3</v>
      </c>
      <c r="T108" s="39"/>
      <c r="U108" s="39"/>
      <c r="V108" s="39"/>
    </row>
    <row r="109" spans="2:39" s="38" customFormat="1">
      <c r="B109" s="36"/>
      <c r="C109" s="113" t="s">
        <v>319</v>
      </c>
      <c r="D109" s="114">
        <v>0</v>
      </c>
      <c r="G109"/>
      <c r="T109" s="39"/>
      <c r="U109" s="39"/>
      <c r="V109" s="39"/>
    </row>
    <row r="110" spans="2:39" s="38" customFormat="1">
      <c r="B110" s="36"/>
      <c r="C110" s="113" t="s">
        <v>320</v>
      </c>
      <c r="D110" s="114">
        <f>P105</f>
        <v>2.1180556E-3</v>
      </c>
      <c r="F110" s="69"/>
      <c r="J110" s="36"/>
      <c r="T110" s="39"/>
      <c r="U110" s="39"/>
      <c r="V110" s="39"/>
    </row>
    <row r="111" spans="2:39" s="38" customFormat="1">
      <c r="B111" s="36"/>
      <c r="C111" s="113" t="s">
        <v>321</v>
      </c>
      <c r="D111" s="114">
        <f>P104</f>
        <v>0</v>
      </c>
      <c r="H111" s="36"/>
      <c r="T111" s="39"/>
      <c r="U111" s="39"/>
      <c r="V111" s="39"/>
    </row>
    <row r="112" spans="2:39" s="38" customFormat="1">
      <c r="B112" s="36"/>
      <c r="C112" s="113" t="s">
        <v>322</v>
      </c>
      <c r="D112" s="115">
        <f>D110/D107</f>
        <v>1</v>
      </c>
      <c r="T112" s="39"/>
      <c r="U112" s="39"/>
      <c r="V112" s="39"/>
    </row>
    <row r="113" spans="2:22" s="38" customFormat="1">
      <c r="B113" s="36"/>
      <c r="C113" s="36"/>
      <c r="D113" s="44"/>
      <c r="T113" s="39"/>
      <c r="U113" s="39"/>
      <c r="V113" s="39"/>
    </row>
    <row r="114" spans="2:22" s="38" customFormat="1">
      <c r="B114" s="36"/>
      <c r="C114" s="36"/>
      <c r="D114" s="44"/>
      <c r="T114" s="39"/>
      <c r="U114" s="39"/>
      <c r="V114" s="39"/>
    </row>
    <row r="115" spans="2:22" s="38" customFormat="1">
      <c r="B115" s="36"/>
      <c r="C115" s="36"/>
      <c r="D115" s="44"/>
      <c r="T115" s="39"/>
      <c r="U115" s="39"/>
      <c r="V115" s="39"/>
    </row>
    <row r="116" spans="2:22" s="38" customFormat="1">
      <c r="B116" s="36"/>
      <c r="C116" s="36"/>
      <c r="D116" s="44"/>
      <c r="T116" s="39"/>
      <c r="U116" s="39"/>
      <c r="V116" s="39"/>
    </row>
    <row r="117" spans="2:22" s="38" customFormat="1">
      <c r="B117" s="36"/>
      <c r="C117" s="36"/>
      <c r="D117" s="44"/>
      <c r="T117" s="39"/>
      <c r="U117" s="39"/>
      <c r="V117" s="39"/>
    </row>
    <row r="118" spans="2:22" s="38" customFormat="1">
      <c r="B118" s="36"/>
      <c r="C118" s="36"/>
      <c r="D118" s="44"/>
      <c r="T118" s="39"/>
      <c r="U118" s="39"/>
      <c r="V118" s="39"/>
    </row>
  </sheetData>
  <mergeCells count="157">
    <mergeCell ref="B98:B99"/>
    <mergeCell ref="C98:C99"/>
    <mergeCell ref="D98:D99"/>
    <mergeCell ref="B100:B101"/>
    <mergeCell ref="C100:C101"/>
    <mergeCell ref="D100:D101"/>
    <mergeCell ref="B94:B95"/>
    <mergeCell ref="C94:C95"/>
    <mergeCell ref="D94:D95"/>
    <mergeCell ref="B96:B97"/>
    <mergeCell ref="C96:C97"/>
    <mergeCell ref="D96:D97"/>
    <mergeCell ref="B90:B91"/>
    <mergeCell ref="C90:C91"/>
    <mergeCell ref="D90:D91"/>
    <mergeCell ref="B92:B93"/>
    <mergeCell ref="C92:C93"/>
    <mergeCell ref="D92:D93"/>
    <mergeCell ref="B86:B87"/>
    <mergeCell ref="C86:C87"/>
    <mergeCell ref="D86:D87"/>
    <mergeCell ref="B88:B89"/>
    <mergeCell ref="C88:C89"/>
    <mergeCell ref="D88:D89"/>
    <mergeCell ref="B82:B83"/>
    <mergeCell ref="C82:C83"/>
    <mergeCell ref="D82:D83"/>
    <mergeCell ref="B84:B85"/>
    <mergeCell ref="C84:C85"/>
    <mergeCell ref="D84:D85"/>
    <mergeCell ref="B78:B79"/>
    <mergeCell ref="C78:C79"/>
    <mergeCell ref="D78:D79"/>
    <mergeCell ref="B80:B81"/>
    <mergeCell ref="C80:C81"/>
    <mergeCell ref="D80:D81"/>
    <mergeCell ref="B74:B75"/>
    <mergeCell ref="C74:C75"/>
    <mergeCell ref="D74:D75"/>
    <mergeCell ref="B76:B77"/>
    <mergeCell ref="C76:C77"/>
    <mergeCell ref="D76:D77"/>
    <mergeCell ref="B70:B71"/>
    <mergeCell ref="C70:C71"/>
    <mergeCell ref="D70:D71"/>
    <mergeCell ref="B72:B73"/>
    <mergeCell ref="C72:C73"/>
    <mergeCell ref="D72:D73"/>
    <mergeCell ref="B66:B67"/>
    <mergeCell ref="C66:C67"/>
    <mergeCell ref="D66:D67"/>
    <mergeCell ref="B68:B69"/>
    <mergeCell ref="C68:C69"/>
    <mergeCell ref="D68:D69"/>
    <mergeCell ref="B62:B63"/>
    <mergeCell ref="C62:C63"/>
    <mergeCell ref="D62:D63"/>
    <mergeCell ref="B64:B65"/>
    <mergeCell ref="C64:C65"/>
    <mergeCell ref="D64:D65"/>
    <mergeCell ref="B58:B59"/>
    <mergeCell ref="C58:C59"/>
    <mergeCell ref="D58:D59"/>
    <mergeCell ref="B60:B61"/>
    <mergeCell ref="C60:C61"/>
    <mergeCell ref="D60:D61"/>
    <mergeCell ref="B54:B55"/>
    <mergeCell ref="C54:C55"/>
    <mergeCell ref="D54:D55"/>
    <mergeCell ref="B56:B57"/>
    <mergeCell ref="C56:C57"/>
    <mergeCell ref="D56:D57"/>
    <mergeCell ref="B50:B51"/>
    <mergeCell ref="C50:C51"/>
    <mergeCell ref="D50:D51"/>
    <mergeCell ref="B52:B53"/>
    <mergeCell ref="C52:C53"/>
    <mergeCell ref="D52:D53"/>
    <mergeCell ref="B46:B47"/>
    <mergeCell ref="C46:C47"/>
    <mergeCell ref="D46:D47"/>
    <mergeCell ref="B48:B49"/>
    <mergeCell ref="C48:C49"/>
    <mergeCell ref="D48:D49"/>
    <mergeCell ref="B42:B43"/>
    <mergeCell ref="C42:C43"/>
    <mergeCell ref="D42:D43"/>
    <mergeCell ref="B44:B45"/>
    <mergeCell ref="C44:C45"/>
    <mergeCell ref="D44:D45"/>
    <mergeCell ref="B38:B39"/>
    <mergeCell ref="C38:C39"/>
    <mergeCell ref="D38:D39"/>
    <mergeCell ref="B40:B41"/>
    <mergeCell ref="C40:C41"/>
    <mergeCell ref="D40:D41"/>
    <mergeCell ref="B34:B35"/>
    <mergeCell ref="C34:C35"/>
    <mergeCell ref="D34:D35"/>
    <mergeCell ref="B36:B37"/>
    <mergeCell ref="C36:C37"/>
    <mergeCell ref="D36:D37"/>
    <mergeCell ref="B30:B31"/>
    <mergeCell ref="C30:C31"/>
    <mergeCell ref="D30:D31"/>
    <mergeCell ref="B32:B33"/>
    <mergeCell ref="C32:C33"/>
    <mergeCell ref="D32:D33"/>
    <mergeCell ref="B28:B29"/>
    <mergeCell ref="C28:C29"/>
    <mergeCell ref="D28:D29"/>
    <mergeCell ref="B22:B23"/>
    <mergeCell ref="C22:C23"/>
    <mergeCell ref="D22:D23"/>
    <mergeCell ref="B24:B25"/>
    <mergeCell ref="C24:C25"/>
    <mergeCell ref="D24:D25"/>
    <mergeCell ref="B10:B11"/>
    <mergeCell ref="C10:C11"/>
    <mergeCell ref="D10:D11"/>
    <mergeCell ref="B12:B13"/>
    <mergeCell ref="C12:C13"/>
    <mergeCell ref="D12:D13"/>
    <mergeCell ref="B26:B27"/>
    <mergeCell ref="C26:C27"/>
    <mergeCell ref="D26:D27"/>
    <mergeCell ref="B18:B19"/>
    <mergeCell ref="C18:C19"/>
    <mergeCell ref="D18:D19"/>
    <mergeCell ref="B20:B21"/>
    <mergeCell ref="C20:C21"/>
    <mergeCell ref="D20:D21"/>
    <mergeCell ref="B14:B15"/>
    <mergeCell ref="C14:C15"/>
    <mergeCell ref="D14:D15"/>
    <mergeCell ref="B16:B17"/>
    <mergeCell ref="C16:C17"/>
    <mergeCell ref="D16:D17"/>
    <mergeCell ref="D8:L8"/>
    <mergeCell ref="C5:D5"/>
    <mergeCell ref="E5:F5"/>
    <mergeCell ref="J5:K5"/>
    <mergeCell ref="B1:AM1"/>
    <mergeCell ref="B2:C2"/>
    <mergeCell ref="C3:D3"/>
    <mergeCell ref="E3:F3"/>
    <mergeCell ref="J3:K3"/>
    <mergeCell ref="M3:O3"/>
    <mergeCell ref="P3:Q3"/>
    <mergeCell ref="M5:O5"/>
    <mergeCell ref="P5:Q5"/>
    <mergeCell ref="C4:D4"/>
    <mergeCell ref="E4:F4"/>
    <mergeCell ref="G4:I4"/>
    <mergeCell ref="J4:K4"/>
    <mergeCell ref="M4:O4"/>
    <mergeCell ref="P4:Q4"/>
  </mergeCells>
  <conditionalFormatting sqref="F10:L101 M101:O101">
    <cfRule type="expression" dxfId="183" priority="23" stopIfTrue="1">
      <formula>$E10="P"</formula>
    </cfRule>
    <cfRule type="expression" dxfId="182" priority="24" stopIfTrue="1">
      <formula>$E10="W"</formula>
    </cfRule>
  </conditionalFormatting>
  <conditionalFormatting sqref="F103:L105 P103:P105">
    <cfRule type="expression" dxfId="181" priority="28" stopIfTrue="1">
      <formula>$D103="W"</formula>
    </cfRule>
  </conditionalFormatting>
  <conditionalFormatting sqref="M11:Q11 M13:Q13 M15:Q15">
    <cfRule type="expression" dxfId="180" priority="29" stopIfTrue="1">
      <formula>$E11="P"</formula>
    </cfRule>
    <cfRule type="expression" dxfId="179" priority="30" stopIfTrue="1">
      <formula>$E11="W"</formula>
    </cfRule>
  </conditionalFormatting>
  <conditionalFormatting sqref="M17:Q17">
    <cfRule type="expression" dxfId="178" priority="21" stopIfTrue="1">
      <formula>$E17="P"</formula>
    </cfRule>
    <cfRule type="expression" dxfId="177" priority="22" stopIfTrue="1">
      <formula>$E17="W"</formula>
    </cfRule>
  </conditionalFormatting>
  <conditionalFormatting sqref="M19:Q19">
    <cfRule type="expression" dxfId="176" priority="19" stopIfTrue="1">
      <formula>$E19="P"</formula>
    </cfRule>
    <cfRule type="expression" dxfId="175" priority="20" stopIfTrue="1">
      <formula>$E19="W"</formula>
    </cfRule>
  </conditionalFormatting>
  <conditionalFormatting sqref="M21:Q21">
    <cfRule type="expression" dxfId="174" priority="17" stopIfTrue="1">
      <formula>$E21="P"</formula>
    </cfRule>
    <cfRule type="expression" dxfId="173" priority="18" stopIfTrue="1">
      <formula>$E21="W"</formula>
    </cfRule>
  </conditionalFormatting>
  <conditionalFormatting sqref="M23:Q23">
    <cfRule type="expression" dxfId="172" priority="15" stopIfTrue="1">
      <formula>$E23="P"</formula>
    </cfRule>
    <cfRule type="expression" dxfId="171" priority="16" stopIfTrue="1">
      <formula>$E23="W"</formula>
    </cfRule>
  </conditionalFormatting>
  <conditionalFormatting sqref="M25:Q25">
    <cfRule type="expression" dxfId="170" priority="13" stopIfTrue="1">
      <formula>$E25="P"</formula>
    </cfRule>
    <cfRule type="expression" dxfId="169" priority="14" stopIfTrue="1">
      <formula>$E25="W"</formula>
    </cfRule>
  </conditionalFormatting>
  <conditionalFormatting sqref="M27:Q27">
    <cfRule type="expression" dxfId="168" priority="11" stopIfTrue="1">
      <formula>$E27="P"</formula>
    </cfRule>
    <cfRule type="expression" dxfId="167" priority="12" stopIfTrue="1">
      <formula>$E27="W"</formula>
    </cfRule>
  </conditionalFormatting>
  <conditionalFormatting sqref="M29:Q29">
    <cfRule type="expression" dxfId="166" priority="9" stopIfTrue="1">
      <formula>$E29="P"</formula>
    </cfRule>
    <cfRule type="expression" dxfId="165" priority="10" stopIfTrue="1">
      <formula>$E29="W"</formula>
    </cfRule>
  </conditionalFormatting>
  <conditionalFormatting sqref="M31:Q31">
    <cfRule type="expression" dxfId="164" priority="7" stopIfTrue="1">
      <formula>$E31="P"</formula>
    </cfRule>
    <cfRule type="expression" dxfId="163" priority="8" stopIfTrue="1">
      <formula>$E31="W"</formula>
    </cfRule>
  </conditionalFormatting>
  <conditionalFormatting sqref="M33:Q33">
    <cfRule type="expression" dxfId="162" priority="5" stopIfTrue="1">
      <formula>$E33="P"</formula>
    </cfRule>
    <cfRule type="expression" dxfId="161" priority="6" stopIfTrue="1">
      <formula>$E33="W"</formula>
    </cfRule>
  </conditionalFormatting>
  <conditionalFormatting sqref="M35:Q35">
    <cfRule type="expression" dxfId="160" priority="3" stopIfTrue="1">
      <formula>$E35="P"</formula>
    </cfRule>
    <cfRule type="expression" dxfId="159" priority="4" stopIfTrue="1">
      <formula>$E35="W"</formula>
    </cfRule>
  </conditionalFormatting>
  <conditionalFormatting sqref="M37:Q37 M39:Q39 M41:Q41 M43:Q43 M45:Q45 M47:Q47 M49:Q49 M51:Q51 M53:Q53 M55:Q55 M57:Q57 M59:Q59 M61:Q61 M63:Q63 M65:Q65 M67:Q67 M69:Q69 M71:Q71 M73:Q73 M75:Q75 M77:Q77 M79:Q79 M81:Q81 M83:Q83 M85:Q85 M87:Q87 M89:Q89 M91:Q91 M93:Q93 M95:Q95 M97:Q97 M99:Q99">
    <cfRule type="expression" dxfId="158" priority="1" stopIfTrue="1">
      <formula>$E37="P"</formula>
    </cfRule>
    <cfRule type="expression" dxfId="157" priority="2" stopIfTrue="1">
      <formula>$E37="W"</formula>
    </cfRule>
  </conditionalFormatting>
  <conditionalFormatting sqref="P103">
    <cfRule type="expression" dxfId="156" priority="25" stopIfTrue="1">
      <formula>$D103="P"</formula>
    </cfRule>
    <cfRule type="expression" dxfId="155" priority="26" stopIfTrue="1">
      <formula>$D103="W"</formula>
    </cfRule>
  </conditionalFormatting>
  <conditionalFormatting sqref="P103:P105 F103:L105">
    <cfRule type="expression" dxfId="154" priority="27" stopIfTrue="1">
      <formula>$D103="P"</formula>
    </cfRule>
  </conditionalFormatting>
  <dataValidations count="3">
    <dataValidation type="list" allowBlank="1" showInputMessage="1" showErrorMessage="1" sqref="M11 M13 M15 M17 M19 M21 M23 M25 M27 M29 M31 M33 M35 O11 M37 M39 M41 M43 M45 M47 M49 M51 M53 M55 M57 M59 M61 M63 M65 M67 M69 M71 M73 M75 M77 M79 M81 M83 M85 M87 M89 M91 M93 M95 M97 O99 M99 O13 O15 O17 O19 O21 O23 O25 O27 O29 O31 O33 O35 O37 O39 O41 O43 O45 O47 O49 O51 O53 O55 O57 O59 O61 O63 O65 O67 O69 O71 O73 O75 O77 O79 O81 O83 O85 O87 O89 O91 O93 O95 O97 F7:L7" xr:uid="{A7DBA3B0-3D16-4938-AFC2-94BB9E5CCA80}">
      <formula1>"YES,NO"</formula1>
    </dataValidation>
    <dataValidation type="list" allowBlank="1" showInputMessage="1" showErrorMessage="1" sqref="Q27:Q29 Q33:Q35 Q31 Q37 Q11:Q15 Q17:Q19 Q21:Q23 Q25 Q39 Q41 Q43 Q45 Q47 Q49 Q51 Q53 Q55 Q57 Q59 Q61 Q63 Q65 Q67 Q69 Q71 Q73 Q75 Q77 Q79 Q81 Q83 Q85 Q87 Q89 Q91 Q93 Q95 Q97 Q99" xr:uid="{BA6BB3D3-FB0F-4590-8848-C20A53E2729A}">
      <formula1>"Mode,Median"</formula1>
    </dataValidation>
    <dataValidation type="list" allowBlank="1" showInputMessage="1" showErrorMessage="1" sqref="E11 E13 E15 E17 E19 E21 E23 E25 E27 E29 E31 E33 E35 E37 E39 E41 E43 E45 E47 E49 E51 E53 E55 E57 E59 E61 E63 E65 E67 E69 E71 E73 E75 E77 E79 E81 E83 E85 E87 E89 E91 E93 E95 E97 E99" xr:uid="{7E32273D-E913-4F41-980A-E023337A11AD}">
      <formula1>"P,W"</formula1>
    </dataValidation>
  </dataValidations>
  <pageMargins left="0.7" right="0.7"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anchor moveWithCells="1" sizeWithCells="1">
                  <from>
                    <xdr:col>4</xdr:col>
                    <xdr:colOff>1231900</xdr:colOff>
                    <xdr:row>0</xdr:row>
                    <xdr:rowOff>31750</xdr:rowOff>
                  </from>
                  <to>
                    <xdr:col>6</xdr:col>
                    <xdr:colOff>1212850</xdr:colOff>
                    <xdr:row>1</xdr:row>
                    <xdr:rowOff>88900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F572-1911-41ED-93BA-8B71308DBB31}">
  <sheetPr>
    <tabColor rgb="FF92D050"/>
    <pageSetUpPr fitToPage="1"/>
  </sheetPr>
  <dimension ref="B1:AL118"/>
  <sheetViews>
    <sheetView showGridLines="0" zoomScale="60" zoomScaleNormal="60" workbookViewId="0">
      <selection activeCell="H11" sqref="H11"/>
    </sheetView>
  </sheetViews>
  <sheetFormatPr defaultColWidth="10.25" defaultRowHeight="14.1"/>
  <cols>
    <col min="1" max="1" width="14.625" style="36" customWidth="1"/>
    <col min="2" max="2" width="10.25" style="36"/>
    <col min="3" max="3" width="30" style="36" customWidth="1"/>
    <col min="4" max="4" width="16.375" style="44" customWidth="1"/>
    <col min="5" max="5" width="18.875" style="38" customWidth="1"/>
    <col min="6" max="13" width="19.625" style="38" customWidth="1"/>
    <col min="14" max="16" width="15" style="39" customWidth="1"/>
    <col min="17" max="31" width="15" style="38" customWidth="1"/>
    <col min="32" max="32" width="25.375" style="38" customWidth="1"/>
    <col min="33" max="33" width="11" style="38" customWidth="1"/>
    <col min="34" max="34" width="11.875" style="36" customWidth="1"/>
    <col min="35" max="39" width="10.5" style="36" customWidth="1"/>
    <col min="40" max="40" width="9.875" style="36" customWidth="1"/>
    <col min="41" max="57" width="10.5" style="36" customWidth="1"/>
    <col min="58" max="16384" width="10.25" style="36"/>
  </cols>
  <sheetData>
    <row r="1" spans="2:38" ht="27.95">
      <c r="B1" s="227" t="s">
        <v>254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row>
    <row r="2" spans="2:38">
      <c r="B2" s="228" t="s">
        <v>42</v>
      </c>
      <c r="C2" s="228"/>
      <c r="D2" s="37"/>
    </row>
    <row r="3" spans="2:38" ht="31.5" customHeight="1">
      <c r="B3" s="40" t="s">
        <v>255</v>
      </c>
      <c r="C3" s="229" t="s">
        <v>365</v>
      </c>
      <c r="D3" s="230"/>
      <c r="E3" s="226" t="s">
        <v>120</v>
      </c>
      <c r="F3" s="226"/>
      <c r="G3" s="179" t="s">
        <v>257</v>
      </c>
      <c r="H3" s="226" t="s">
        <v>258</v>
      </c>
      <c r="I3" s="226"/>
      <c r="J3" s="181" t="s">
        <v>259</v>
      </c>
      <c r="K3" s="180" t="s">
        <v>144</v>
      </c>
      <c r="L3" s="178" t="s">
        <v>323</v>
      </c>
      <c r="M3" s="178"/>
      <c r="N3"/>
      <c r="O3"/>
      <c r="P3"/>
      <c r="S3" s="36"/>
      <c r="T3" s="36"/>
      <c r="U3" s="44"/>
      <c r="V3" s="36"/>
      <c r="W3" s="36"/>
      <c r="X3" s="36"/>
      <c r="Y3" s="36"/>
      <c r="Z3" s="36"/>
      <c r="AA3" s="36"/>
      <c r="AB3" s="36"/>
      <c r="AC3" s="36"/>
      <c r="AD3" s="36"/>
      <c r="AE3" s="36"/>
      <c r="AF3" s="36"/>
      <c r="AG3" s="36"/>
    </row>
    <row r="4" spans="2:38" ht="31.5" customHeight="1">
      <c r="B4" s="40" t="s">
        <v>261</v>
      </c>
      <c r="C4" s="229" t="s">
        <v>366</v>
      </c>
      <c r="D4" s="230"/>
      <c r="E4" s="226" t="s">
        <v>263</v>
      </c>
      <c r="F4" s="226"/>
      <c r="G4" s="176" t="s">
        <v>367</v>
      </c>
      <c r="H4" s="226" t="s">
        <v>265</v>
      </c>
      <c r="I4" s="226"/>
      <c r="J4" s="181" t="s">
        <v>266</v>
      </c>
      <c r="K4" s="147" t="s">
        <v>267</v>
      </c>
      <c r="L4" s="244" t="s">
        <v>268</v>
      </c>
      <c r="M4" s="245"/>
      <c r="N4"/>
      <c r="O4"/>
      <c r="P4"/>
      <c r="S4" s="36"/>
      <c r="T4" s="36"/>
      <c r="U4" s="44"/>
      <c r="V4" s="36"/>
      <c r="W4" s="36"/>
      <c r="X4" s="36"/>
      <c r="Y4" s="36"/>
      <c r="Z4" s="36"/>
      <c r="AA4" s="36"/>
      <c r="AB4" s="36"/>
      <c r="AC4" s="36"/>
      <c r="AD4" s="36"/>
      <c r="AE4" s="36"/>
      <c r="AF4" s="36"/>
      <c r="AG4" s="36"/>
    </row>
    <row r="5" spans="2:38" ht="31.5" customHeight="1">
      <c r="B5" s="40" t="s">
        <v>269</v>
      </c>
      <c r="C5" s="224" t="s">
        <v>270</v>
      </c>
      <c r="D5" s="225"/>
      <c r="E5" s="226" t="s">
        <v>271</v>
      </c>
      <c r="F5" s="226"/>
      <c r="G5" s="41" t="s">
        <v>368</v>
      </c>
      <c r="H5" s="226" t="s">
        <v>272</v>
      </c>
      <c r="I5" s="226"/>
      <c r="J5" s="182" t="s">
        <v>273</v>
      </c>
      <c r="K5" s="147" t="s">
        <v>274</v>
      </c>
      <c r="L5" s="238" t="s">
        <v>275</v>
      </c>
      <c r="M5" s="240"/>
      <c r="N5"/>
      <c r="O5"/>
      <c r="P5"/>
      <c r="S5" s="36"/>
      <c r="T5" s="36"/>
      <c r="U5" s="44"/>
      <c r="V5" s="36"/>
      <c r="W5" s="36"/>
      <c r="X5" s="36"/>
      <c r="Y5" s="36"/>
      <c r="Z5" s="36"/>
      <c r="AA5" s="36"/>
      <c r="AB5" s="36"/>
      <c r="AC5" s="36"/>
      <c r="AD5" s="36"/>
      <c r="AE5" s="36"/>
      <c r="AF5" s="36"/>
      <c r="AG5" s="36"/>
    </row>
    <row r="7" spans="2:38">
      <c r="E7" s="45" t="s">
        <v>276</v>
      </c>
      <c r="F7" s="46" t="s">
        <v>277</v>
      </c>
      <c r="G7" s="46" t="s">
        <v>277</v>
      </c>
      <c r="H7" s="46" t="s">
        <v>277</v>
      </c>
      <c r="I7" s="46" t="s">
        <v>277</v>
      </c>
      <c r="J7" s="46" t="s">
        <v>277</v>
      </c>
      <c r="K7" s="46" t="s">
        <v>277</v>
      </c>
      <c r="L7" s="46" t="s">
        <v>277</v>
      </c>
      <c r="M7" s="46" t="s">
        <v>277</v>
      </c>
      <c r="N7" s="44"/>
      <c r="O7" s="44"/>
      <c r="P7" s="44"/>
      <c r="Q7" s="36"/>
      <c r="R7" s="36"/>
      <c r="S7" s="36"/>
      <c r="T7" s="36"/>
      <c r="U7" s="36"/>
      <c r="V7" s="36"/>
      <c r="W7" s="36"/>
      <c r="X7" s="36"/>
      <c r="Y7" s="36"/>
      <c r="Z7" s="36"/>
      <c r="AA7" s="36"/>
      <c r="AB7" s="36"/>
      <c r="AC7" s="36"/>
      <c r="AD7" s="36"/>
      <c r="AE7" s="36"/>
      <c r="AF7" s="36"/>
      <c r="AG7" s="36"/>
    </row>
    <row r="8" spans="2:38">
      <c r="B8" s="47"/>
      <c r="C8" s="48"/>
      <c r="D8" s="242" t="s">
        <v>278</v>
      </c>
      <c r="E8" s="243"/>
      <c r="F8" s="243"/>
      <c r="G8" s="243"/>
      <c r="H8" s="243"/>
      <c r="I8" s="243"/>
      <c r="J8" s="243"/>
      <c r="K8" s="243"/>
      <c r="L8" s="243"/>
      <c r="M8" s="243"/>
      <c r="N8" s="36"/>
      <c r="O8" s="36"/>
      <c r="P8" s="36"/>
      <c r="Q8" s="36"/>
      <c r="R8" s="36"/>
      <c r="S8" s="36"/>
      <c r="T8" s="36"/>
      <c r="U8" s="36"/>
      <c r="V8" s="36"/>
      <c r="W8" s="36"/>
      <c r="X8" s="36"/>
      <c r="Y8" s="36"/>
      <c r="Z8" s="36"/>
      <c r="AA8" s="36"/>
      <c r="AB8" s="36"/>
      <c r="AC8" s="36"/>
      <c r="AD8" s="36"/>
      <c r="AE8" s="36"/>
      <c r="AF8" s="36"/>
      <c r="AG8" s="36"/>
    </row>
    <row r="9" spans="2:38" ht="58.5" customHeight="1">
      <c r="B9" s="49" t="s">
        <v>279</v>
      </c>
      <c r="C9" s="49" t="s">
        <v>280</v>
      </c>
      <c r="D9" s="50" t="s">
        <v>281</v>
      </c>
      <c r="E9" s="50" t="s">
        <v>282</v>
      </c>
      <c r="F9" s="51" t="s">
        <v>283</v>
      </c>
      <c r="G9" s="51" t="s">
        <v>325</v>
      </c>
      <c r="H9" s="51" t="s">
        <v>326</v>
      </c>
      <c r="I9" s="51" t="s">
        <v>327</v>
      </c>
      <c r="J9" s="51" t="s">
        <v>287</v>
      </c>
      <c r="K9" s="52" t="s">
        <v>288</v>
      </c>
      <c r="L9" s="52" t="s">
        <v>289</v>
      </c>
      <c r="M9" s="52" t="s">
        <v>328</v>
      </c>
      <c r="N9" s="53" t="s">
        <v>297</v>
      </c>
      <c r="O9" s="53" t="s">
        <v>298</v>
      </c>
      <c r="P9" s="54" t="s">
        <v>299</v>
      </c>
      <c r="Q9" s="55" t="s">
        <v>300</v>
      </c>
      <c r="R9" s="50" t="s">
        <v>301</v>
      </c>
      <c r="S9" s="36"/>
      <c r="T9" s="36"/>
      <c r="U9" s="36"/>
      <c r="V9" s="36"/>
      <c r="W9" s="36"/>
      <c r="X9" s="36"/>
      <c r="Y9" s="36"/>
      <c r="Z9" s="36"/>
      <c r="AA9" s="36"/>
      <c r="AB9" s="36"/>
      <c r="AC9" s="36"/>
      <c r="AD9" s="36"/>
      <c r="AE9" s="36"/>
      <c r="AF9" s="36"/>
      <c r="AG9" s="36"/>
    </row>
    <row r="10" spans="2:38" ht="15.75" customHeight="1" thickBot="1">
      <c r="B10" s="214">
        <v>1</v>
      </c>
      <c r="C10" s="216" t="s">
        <v>369</v>
      </c>
      <c r="D10" s="216"/>
      <c r="E10" s="56"/>
      <c r="F10" s="57">
        <v>0</v>
      </c>
      <c r="G10" s="57">
        <v>0</v>
      </c>
      <c r="H10" s="57">
        <v>0</v>
      </c>
      <c r="I10" s="57">
        <v>0</v>
      </c>
      <c r="J10" s="57">
        <v>0</v>
      </c>
      <c r="K10" s="57">
        <v>0</v>
      </c>
      <c r="L10" s="57">
        <v>0</v>
      </c>
      <c r="M10" s="57">
        <v>0</v>
      </c>
      <c r="N10" s="58"/>
      <c r="O10" s="58"/>
      <c r="P10" s="58"/>
      <c r="Q10" s="58"/>
      <c r="R10" s="59"/>
      <c r="S10" s="60"/>
      <c r="T10" s="60"/>
      <c r="U10" s="60"/>
      <c r="V10" s="60"/>
      <c r="W10" s="60"/>
      <c r="X10" s="60"/>
      <c r="Y10" s="60"/>
      <c r="Z10" s="60"/>
      <c r="AA10" s="60"/>
      <c r="AB10" s="60"/>
      <c r="AC10" s="60"/>
      <c r="AD10" s="60"/>
      <c r="AE10" s="60"/>
      <c r="AF10" s="60"/>
      <c r="AG10" s="60"/>
      <c r="AH10" s="60"/>
      <c r="AI10" s="60"/>
      <c r="AJ10" s="60"/>
      <c r="AK10" s="60"/>
      <c r="AL10" s="60"/>
    </row>
    <row r="11" spans="2:38">
      <c r="B11" s="215"/>
      <c r="C11" s="217"/>
      <c r="D11" s="217"/>
      <c r="E11" s="61" t="s">
        <v>303</v>
      </c>
      <c r="F11" s="62">
        <f>IF(ISBLANK(F10),"",IF(ISBLANK(F12),"",ROUND(F12-F10,10)))</f>
        <v>0</v>
      </c>
      <c r="G11" s="62">
        <f t="shared" ref="G11:M11" si="0">IF(ISBLANK(G10),"",IF(ISBLANK(G12),"",ROUND(G12-G10,10)))</f>
        <v>6.9444440000000004E-4</v>
      </c>
      <c r="H11" s="62">
        <f t="shared" si="0"/>
        <v>0</v>
      </c>
      <c r="I11" s="62">
        <f t="shared" si="0"/>
        <v>2.0833332999999998E-3</v>
      </c>
      <c r="J11" s="62">
        <f t="shared" si="0"/>
        <v>0</v>
      </c>
      <c r="K11" s="62">
        <f>IF(ISBLANK(K10),"",IF(ISBLANK(K12),"",ROUND(K12-K10,10)))</f>
        <v>6.9444440000000004E-4</v>
      </c>
      <c r="L11" s="62">
        <f t="shared" si="0"/>
        <v>3.4722222000000001E-3</v>
      </c>
      <c r="M11" s="62">
        <f t="shared" si="0"/>
        <v>2.0833332999999998E-3</v>
      </c>
      <c r="N11" s="63" t="s">
        <v>304</v>
      </c>
      <c r="O11" s="63" cm="1">
        <f t="array" ref="O11">IFERROR(IF(N11="NO",MODE(IF($F$7:$M$7="YES",IF(F11:M11&gt;0,F11:M11))),MODE(IF($F$7:$M$7="YES",F11:M11))),"")</f>
        <v>6.9444440000000004E-4</v>
      </c>
      <c r="P11" s="63" t="s">
        <v>304</v>
      </c>
      <c r="Q11" s="63" cm="1">
        <f t="array" ref="Q11">IFERROR(IF(P11="NO",MEDIAN(IF($F$7:$M$7="YES",IF(F11:M11&gt;0,F11:M11))),MEDIAN(IF($F$7:$M$7="YES",F11:M11))),"")</f>
        <v>2.0833332999999998E-3</v>
      </c>
      <c r="R11" s="63" t="str">
        <f>IF(O11="","Median","Mode")</f>
        <v>Mode</v>
      </c>
      <c r="S11" s="60"/>
      <c r="T11" s="60"/>
      <c r="U11" s="60"/>
      <c r="V11" s="60"/>
      <c r="W11" s="60"/>
      <c r="X11" s="60"/>
      <c r="Y11" s="60"/>
      <c r="Z11" s="60"/>
      <c r="AA11" s="60"/>
      <c r="AB11" s="60"/>
      <c r="AC11" s="60"/>
      <c r="AD11" s="60"/>
      <c r="AE11" s="60"/>
      <c r="AF11" s="60"/>
      <c r="AG11" s="60"/>
      <c r="AH11" s="60"/>
      <c r="AI11" s="60"/>
      <c r="AJ11" s="60"/>
      <c r="AK11" s="60"/>
      <c r="AL11" s="60"/>
    </row>
    <row r="12" spans="2:38" ht="15" customHeight="1" thickBot="1">
      <c r="B12" s="214">
        <f>B10+1</f>
        <v>2</v>
      </c>
      <c r="C12" s="216" t="s">
        <v>370</v>
      </c>
      <c r="D12" s="216"/>
      <c r="E12" s="56"/>
      <c r="F12" s="57">
        <v>0</v>
      </c>
      <c r="G12" s="57">
        <v>6.9444444444444447E-4</v>
      </c>
      <c r="H12" s="57">
        <v>0</v>
      </c>
      <c r="I12" s="57">
        <v>2.0833333333333333E-3</v>
      </c>
      <c r="J12" s="57">
        <v>0</v>
      </c>
      <c r="K12" s="57">
        <v>6.9444444444444447E-4</v>
      </c>
      <c r="L12" s="57">
        <v>3.472222222222222E-3</v>
      </c>
      <c r="M12" s="57">
        <v>2.0833333333333333E-3</v>
      </c>
      <c r="N12" s="58"/>
      <c r="O12" s="58"/>
      <c r="P12" s="58"/>
      <c r="Q12" s="58"/>
      <c r="R12" s="59"/>
      <c r="S12" s="60"/>
      <c r="T12" s="60"/>
      <c r="U12" s="60"/>
      <c r="V12" s="60"/>
      <c r="W12" s="60"/>
      <c r="X12" s="60"/>
      <c r="Y12" s="60"/>
      <c r="Z12" s="60"/>
      <c r="AA12" s="60"/>
      <c r="AB12" s="60"/>
      <c r="AC12" s="60"/>
      <c r="AD12" s="60"/>
      <c r="AE12" s="60"/>
      <c r="AF12" s="60"/>
      <c r="AG12" s="60"/>
      <c r="AH12" s="60"/>
      <c r="AI12" s="60"/>
      <c r="AJ12" s="60"/>
      <c r="AK12" s="60"/>
      <c r="AL12" s="60"/>
    </row>
    <row r="13" spans="2:38" ht="14.45" thickBot="1">
      <c r="B13" s="215"/>
      <c r="C13" s="217"/>
      <c r="D13" s="217"/>
      <c r="E13" s="61" t="s">
        <v>303</v>
      </c>
      <c r="F13" s="62" t="str">
        <f t="shared" ref="F13:M13" si="1">IF(ISBLANK(F12),"",IF(ISBLANK(F14),"",ROUND(F14-F12,10)))</f>
        <v/>
      </c>
      <c r="G13" s="62" t="str">
        <f t="shared" si="1"/>
        <v/>
      </c>
      <c r="H13" s="62" t="str">
        <f t="shared" si="1"/>
        <v/>
      </c>
      <c r="I13" s="62" t="str">
        <f t="shared" si="1"/>
        <v/>
      </c>
      <c r="J13" s="62" t="str">
        <f t="shared" si="1"/>
        <v/>
      </c>
      <c r="K13" s="62" t="str">
        <f t="shared" si="1"/>
        <v/>
      </c>
      <c r="L13" s="62" t="str">
        <f t="shared" si="1"/>
        <v/>
      </c>
      <c r="M13" s="62" t="str">
        <f t="shared" si="1"/>
        <v/>
      </c>
      <c r="N13" s="63" t="s">
        <v>304</v>
      </c>
      <c r="O13" s="63" t="str" cm="1">
        <f t="array" ref="O13">IFERROR(IF(N13="NO",MODE(IF($F$7:$M$7="YES",IF(F13:M13&gt;0,F13:M13))),MODE(IF($F$7:$M$7="YES",F13:M13))),"")</f>
        <v/>
      </c>
      <c r="P13" s="63" t="s">
        <v>304</v>
      </c>
      <c r="Q13" s="63" t="str" cm="1">
        <f t="array" ref="Q13">IFERROR(IF(P13="NO",MEDIAN(IF($F$7:$M$7="YES",IF(F13:M13&gt;0,F13:M13))),MEDIAN(IF($F$7:$M$7="YES",F13:M13))),"")</f>
        <v/>
      </c>
      <c r="R13" s="63" t="str">
        <f>IF(O13="","Median","Mode")</f>
        <v>Median</v>
      </c>
      <c r="S13" s="60"/>
      <c r="T13" s="60"/>
      <c r="U13" s="60"/>
      <c r="V13" s="60"/>
      <c r="W13" s="60"/>
      <c r="X13" s="60"/>
      <c r="Y13" s="60"/>
      <c r="Z13" s="60"/>
      <c r="AA13" s="60"/>
      <c r="AB13" s="60"/>
      <c r="AC13" s="60"/>
      <c r="AD13" s="60"/>
      <c r="AE13" s="60"/>
      <c r="AF13" s="60"/>
      <c r="AG13" s="60"/>
      <c r="AH13" s="60"/>
      <c r="AI13" s="60"/>
      <c r="AJ13" s="60"/>
      <c r="AK13" s="60"/>
      <c r="AL13" s="60"/>
    </row>
    <row r="14" spans="2:38" ht="15" hidden="1" customHeight="1" thickBot="1">
      <c r="B14" s="214"/>
      <c r="C14" s="216"/>
      <c r="D14" s="216"/>
      <c r="E14" s="56"/>
      <c r="F14" s="57"/>
      <c r="G14" s="57"/>
      <c r="H14" s="57"/>
      <c r="I14" s="57"/>
      <c r="J14" s="57"/>
      <c r="K14" s="57"/>
      <c r="L14" s="57"/>
      <c r="M14" s="57"/>
      <c r="N14" s="58"/>
      <c r="O14" s="58"/>
      <c r="P14" s="58"/>
      <c r="Q14" s="58"/>
      <c r="R14" s="59"/>
      <c r="S14" s="60"/>
      <c r="T14" s="60"/>
      <c r="U14" s="60"/>
      <c r="V14" s="60"/>
      <c r="W14" s="60"/>
      <c r="X14" s="60"/>
      <c r="Y14" s="60"/>
      <c r="Z14" s="60"/>
      <c r="AA14" s="60"/>
      <c r="AB14" s="60"/>
      <c r="AC14" s="60"/>
      <c r="AD14" s="60"/>
      <c r="AE14" s="60"/>
      <c r="AF14" s="60"/>
      <c r="AG14" s="60"/>
      <c r="AH14" s="60"/>
      <c r="AI14" s="60"/>
      <c r="AJ14" s="60"/>
      <c r="AK14" s="60"/>
      <c r="AL14" s="60"/>
    </row>
    <row r="15" spans="2:38" ht="14.45" hidden="1" thickBot="1">
      <c r="B15" s="215"/>
      <c r="C15" s="217"/>
      <c r="D15" s="217"/>
      <c r="E15" s="61" t="s">
        <v>307</v>
      </c>
      <c r="F15" s="62" t="str">
        <f t="shared" ref="F15:M15" si="2">IF(ISBLANK(F14),"",IF(ISBLANK(F16),"",ROUND(F16-F14,10)))</f>
        <v/>
      </c>
      <c r="G15" s="62" t="str">
        <f t="shared" si="2"/>
        <v/>
      </c>
      <c r="H15" s="62" t="str">
        <f t="shared" si="2"/>
        <v/>
      </c>
      <c r="I15" s="62" t="str">
        <f t="shared" si="2"/>
        <v/>
      </c>
      <c r="J15" s="62" t="str">
        <f t="shared" si="2"/>
        <v/>
      </c>
      <c r="K15" s="62" t="str">
        <f t="shared" si="2"/>
        <v/>
      </c>
      <c r="L15" s="62" t="str">
        <f t="shared" si="2"/>
        <v/>
      </c>
      <c r="M15" s="62" t="str">
        <f t="shared" si="2"/>
        <v/>
      </c>
      <c r="N15" s="63" t="s">
        <v>304</v>
      </c>
      <c r="O15" s="63" t="str" cm="1">
        <f t="array" ref="O15">IFERROR(IF(N15="NO",MODE(IF($F$7:$M$7="YES",IF(F15:M15&gt;0,F15:M15))),MODE(IF($F$7:$M$7="YES",F15:M15))),"")</f>
        <v/>
      </c>
      <c r="P15" s="63" t="s">
        <v>304</v>
      </c>
      <c r="Q15" s="63" t="str" cm="1">
        <f t="array" ref="Q15">IFERROR(IF(P15="NO",MEDIAN(IF($F$7:$M$7="YES",IF(F15:M15&gt;0,F15:M15))),MEDIAN(IF($F$7:$M$7="YES",F15:M15))),"")</f>
        <v/>
      </c>
      <c r="R15" s="63" t="str">
        <f>IF(O15="","Median","Mode")</f>
        <v>Median</v>
      </c>
      <c r="S15" s="60"/>
      <c r="T15" s="60"/>
      <c r="U15" s="60"/>
      <c r="V15" s="60"/>
      <c r="W15" s="60"/>
      <c r="X15" s="60"/>
      <c r="Y15" s="60"/>
      <c r="Z15" s="60"/>
      <c r="AA15" s="60"/>
      <c r="AB15" s="60"/>
      <c r="AC15" s="60"/>
      <c r="AD15" s="60"/>
      <c r="AE15" s="60"/>
      <c r="AF15" s="60"/>
      <c r="AG15" s="60"/>
      <c r="AH15" s="60"/>
      <c r="AI15" s="60"/>
      <c r="AJ15" s="60"/>
      <c r="AK15" s="60"/>
      <c r="AL15" s="60"/>
    </row>
    <row r="16" spans="2:38" ht="15.75" hidden="1" customHeight="1" thickBot="1">
      <c r="B16" s="214"/>
      <c r="C16" s="222"/>
      <c r="D16" s="216"/>
      <c r="E16" s="56"/>
      <c r="F16" s="57"/>
      <c r="G16" s="57"/>
      <c r="H16" s="57"/>
      <c r="I16" s="57"/>
      <c r="J16" s="57"/>
      <c r="K16" s="57"/>
      <c r="L16" s="57"/>
      <c r="M16" s="57"/>
      <c r="N16" s="58"/>
      <c r="O16" s="58"/>
      <c r="P16" s="58"/>
      <c r="Q16" s="58"/>
      <c r="R16" s="59"/>
      <c r="S16" s="60"/>
      <c r="T16" s="60"/>
      <c r="U16" s="60"/>
      <c r="V16" s="60"/>
      <c r="W16" s="60"/>
      <c r="X16" s="60"/>
      <c r="Y16" s="60"/>
      <c r="Z16" s="60"/>
      <c r="AA16" s="60"/>
      <c r="AB16" s="60"/>
      <c r="AC16" s="60"/>
      <c r="AD16" s="60"/>
      <c r="AE16" s="60"/>
      <c r="AF16" s="60"/>
      <c r="AG16" s="60"/>
      <c r="AH16" s="60"/>
      <c r="AI16" s="60"/>
      <c r="AJ16" s="60"/>
      <c r="AK16" s="60"/>
      <c r="AL16" s="60"/>
    </row>
    <row r="17" spans="2:38" ht="14.45" hidden="1" thickBot="1">
      <c r="B17" s="215"/>
      <c r="C17" s="223"/>
      <c r="D17" s="217"/>
      <c r="E17" s="61" t="s">
        <v>303</v>
      </c>
      <c r="F17" s="62" t="str">
        <f t="shared" ref="F17:M17" si="3">IF(ISBLANK(F16),"",IF(ISBLANK(F18),"",ROUND(F18-F16,10)))</f>
        <v/>
      </c>
      <c r="G17" s="62" t="str">
        <f t="shared" si="3"/>
        <v/>
      </c>
      <c r="H17" s="62" t="str">
        <f t="shared" si="3"/>
        <v/>
      </c>
      <c r="I17" s="62" t="str">
        <f t="shared" si="3"/>
        <v/>
      </c>
      <c r="J17" s="62" t="str">
        <f t="shared" si="3"/>
        <v/>
      </c>
      <c r="K17" s="62" t="str">
        <f t="shared" si="3"/>
        <v/>
      </c>
      <c r="L17" s="62" t="str">
        <f t="shared" si="3"/>
        <v/>
      </c>
      <c r="M17" s="62" t="str">
        <f t="shared" si="3"/>
        <v/>
      </c>
      <c r="N17" s="63" t="s">
        <v>304</v>
      </c>
      <c r="O17" s="63" t="str" cm="1">
        <f t="array" ref="O17">IFERROR(IF(N17="NO",MODE(IF($F$7:$M$7="YES",IF(F17:M17&gt;0,F17:M17))),MODE(IF($F$7:$M$7="YES",F17:M17))),"")</f>
        <v/>
      </c>
      <c r="P17" s="63" t="s">
        <v>304</v>
      </c>
      <c r="Q17" s="63" t="str" cm="1">
        <f t="array" ref="Q17">IFERROR(IF(P17="NO",MEDIAN(IF($F$7:$M$7="YES",IF(F17:M17&gt;0,F17:M17))),MEDIAN(IF($F$7:$M$7="YES",F17:M17))),"")</f>
        <v/>
      </c>
      <c r="R17" s="63" t="str">
        <f>IF(O17="","Median","Mode")</f>
        <v>Median</v>
      </c>
      <c r="S17" s="60"/>
      <c r="T17" s="60"/>
      <c r="U17" s="60"/>
      <c r="V17" s="60"/>
      <c r="W17" s="60"/>
      <c r="X17" s="60"/>
      <c r="Y17" s="60"/>
      <c r="Z17" s="60"/>
      <c r="AA17" s="60"/>
      <c r="AB17" s="60"/>
      <c r="AC17" s="60"/>
      <c r="AD17" s="60"/>
      <c r="AE17" s="60"/>
      <c r="AF17" s="60"/>
      <c r="AG17" s="60"/>
      <c r="AH17" s="60"/>
      <c r="AI17" s="60"/>
      <c r="AJ17" s="60"/>
      <c r="AK17" s="60"/>
      <c r="AL17" s="60"/>
    </row>
    <row r="18" spans="2:38" ht="15" hidden="1" customHeight="1" thickBot="1">
      <c r="B18" s="214"/>
      <c r="C18" s="216"/>
      <c r="D18" s="216"/>
      <c r="E18" s="56"/>
      <c r="F18" s="57"/>
      <c r="G18" s="57"/>
      <c r="H18" s="57"/>
      <c r="I18" s="57"/>
      <c r="J18" s="57"/>
      <c r="K18" s="57"/>
      <c r="L18" s="57"/>
      <c r="M18" s="57"/>
      <c r="N18" s="58"/>
      <c r="O18" s="58"/>
      <c r="P18" s="58"/>
      <c r="Q18" s="58"/>
      <c r="R18" s="59"/>
      <c r="S18" s="60"/>
      <c r="T18" s="60"/>
      <c r="U18" s="60"/>
      <c r="V18" s="60"/>
      <c r="W18" s="60"/>
      <c r="X18" s="60"/>
      <c r="Y18" s="60"/>
      <c r="Z18" s="60"/>
      <c r="AA18" s="60"/>
      <c r="AB18" s="60"/>
      <c r="AC18" s="60"/>
      <c r="AD18" s="60"/>
      <c r="AE18" s="60"/>
      <c r="AF18" s="60"/>
      <c r="AG18" s="60"/>
      <c r="AH18" s="60"/>
      <c r="AI18" s="60"/>
      <c r="AJ18" s="60"/>
      <c r="AK18" s="60"/>
      <c r="AL18" s="60"/>
    </row>
    <row r="19" spans="2:38" ht="14.45" hidden="1" thickBot="1">
      <c r="B19" s="215"/>
      <c r="C19" s="217"/>
      <c r="D19" s="217"/>
      <c r="E19" s="61" t="s">
        <v>307</v>
      </c>
      <c r="F19" s="62" t="str">
        <f t="shared" ref="F19:M19" si="4">IF(ISBLANK(F18),"",IF(ISBLANK(F20),"",ROUND(F20-F18,10)))</f>
        <v/>
      </c>
      <c r="G19" s="62" t="str">
        <f t="shared" si="4"/>
        <v/>
      </c>
      <c r="H19" s="62" t="str">
        <f t="shared" si="4"/>
        <v/>
      </c>
      <c r="I19" s="62" t="str">
        <f t="shared" si="4"/>
        <v/>
      </c>
      <c r="J19" s="62" t="str">
        <f t="shared" si="4"/>
        <v/>
      </c>
      <c r="K19" s="62" t="str">
        <f t="shared" si="4"/>
        <v/>
      </c>
      <c r="L19" s="62" t="str">
        <f t="shared" si="4"/>
        <v/>
      </c>
      <c r="M19" s="62" t="str">
        <f t="shared" si="4"/>
        <v/>
      </c>
      <c r="N19" s="63" t="s">
        <v>304</v>
      </c>
      <c r="O19" s="63" t="str" cm="1">
        <f t="array" ref="O19">IFERROR(IF(N19="NO",MODE(IF($F$7:$M$7="YES",IF(F19:M19&gt;0,F19:M19))),MODE(IF($F$7:$M$7="YES",F19:M19))),"")</f>
        <v/>
      </c>
      <c r="P19" s="63" t="s">
        <v>304</v>
      </c>
      <c r="Q19" s="63" t="str" cm="1">
        <f t="array" ref="Q19">IFERROR(IF(P19="NO",MEDIAN(IF($F$7:$M$7="YES",IF(F19:M19&gt;0,F19:M19))),MEDIAN(IF($F$7:$M$7="YES",F19:M19))),"")</f>
        <v/>
      </c>
      <c r="R19" s="63" t="str">
        <f>IF(O19="","Median","Mode")</f>
        <v>Median</v>
      </c>
      <c r="S19" s="60"/>
      <c r="T19" s="60"/>
      <c r="U19" s="60"/>
      <c r="V19" s="60"/>
      <c r="W19" s="60"/>
      <c r="X19" s="60"/>
      <c r="Y19" s="60"/>
      <c r="Z19" s="60"/>
      <c r="AA19" s="60"/>
      <c r="AB19" s="60"/>
      <c r="AC19" s="60"/>
      <c r="AD19" s="60"/>
      <c r="AE19" s="60"/>
      <c r="AF19" s="60"/>
      <c r="AG19" s="60"/>
      <c r="AH19" s="60"/>
      <c r="AI19" s="60"/>
      <c r="AJ19" s="60"/>
      <c r="AK19" s="60"/>
      <c r="AL19" s="60"/>
    </row>
    <row r="20" spans="2:38" ht="15.75" hidden="1" customHeight="1" thickBot="1">
      <c r="B20" s="214"/>
      <c r="C20" s="216"/>
      <c r="D20" s="216"/>
      <c r="E20" s="56"/>
      <c r="F20" s="57"/>
      <c r="G20" s="57"/>
      <c r="H20" s="57"/>
      <c r="I20" s="57"/>
      <c r="J20" s="57"/>
      <c r="K20" s="57"/>
      <c r="L20" s="57"/>
      <c r="M20" s="57"/>
      <c r="N20" s="58"/>
      <c r="O20" s="58"/>
      <c r="P20" s="58"/>
      <c r="Q20" s="58"/>
      <c r="R20" s="59"/>
      <c r="S20" s="60"/>
      <c r="T20" s="60"/>
      <c r="U20" s="60"/>
      <c r="V20" s="60"/>
      <c r="W20" s="60"/>
      <c r="X20" s="60"/>
      <c r="Y20" s="60"/>
      <c r="Z20" s="60"/>
      <c r="AA20" s="60"/>
      <c r="AB20" s="60"/>
      <c r="AC20" s="60"/>
      <c r="AD20" s="60"/>
      <c r="AE20" s="60"/>
      <c r="AF20" s="60"/>
      <c r="AG20" s="60"/>
      <c r="AH20" s="60"/>
      <c r="AI20" s="60"/>
      <c r="AJ20" s="60"/>
      <c r="AK20" s="60"/>
      <c r="AL20" s="60"/>
    </row>
    <row r="21" spans="2:38" ht="14.45" hidden="1" thickBot="1">
      <c r="B21" s="215"/>
      <c r="C21" s="217"/>
      <c r="D21" s="217"/>
      <c r="E21" s="61" t="s">
        <v>303</v>
      </c>
      <c r="F21" s="62" t="str">
        <f t="shared" ref="F21:M21" si="5">IF(ISBLANK(F20),"",IF(ISBLANK(F22),"",ROUND(F22-F20,10)))</f>
        <v/>
      </c>
      <c r="G21" s="62" t="str">
        <f t="shared" si="5"/>
        <v/>
      </c>
      <c r="H21" s="62" t="str">
        <f t="shared" si="5"/>
        <v/>
      </c>
      <c r="I21" s="62" t="str">
        <f t="shared" si="5"/>
        <v/>
      </c>
      <c r="J21" s="62" t="str">
        <f t="shared" si="5"/>
        <v/>
      </c>
      <c r="K21" s="62" t="str">
        <f t="shared" si="5"/>
        <v/>
      </c>
      <c r="L21" s="62" t="str">
        <f t="shared" si="5"/>
        <v/>
      </c>
      <c r="M21" s="62" t="str">
        <f t="shared" si="5"/>
        <v/>
      </c>
      <c r="N21" s="63" t="s">
        <v>304</v>
      </c>
      <c r="O21" s="63" t="str" cm="1">
        <f t="array" ref="O21">IFERROR(IF(N21="NO",MODE(IF($F$7:$M$7="YES",IF(F21:M21&gt;0,F21:M21))),MODE(IF($F$7:$M$7="YES",F21:M21))),"")</f>
        <v/>
      </c>
      <c r="P21" s="63" t="s">
        <v>304</v>
      </c>
      <c r="Q21" s="63" t="str" cm="1">
        <f t="array" ref="Q21">IFERROR(IF(P21="NO",MEDIAN(IF($F$7:$M$7="YES",IF(F21:M21&gt;0,F21:M21))),MEDIAN(IF($F$7:$M$7="YES",F21:M21))),"")</f>
        <v/>
      </c>
      <c r="R21" s="63" t="str">
        <f>IF(O21="","Median","Mode")</f>
        <v>Median</v>
      </c>
      <c r="S21" s="60"/>
      <c r="T21" s="60"/>
      <c r="U21" s="60"/>
      <c r="V21" s="60"/>
      <c r="W21" s="60"/>
      <c r="X21" s="60"/>
      <c r="Y21" s="60"/>
      <c r="Z21" s="60"/>
      <c r="AA21" s="60"/>
      <c r="AB21" s="60"/>
      <c r="AC21" s="60"/>
      <c r="AD21" s="60"/>
      <c r="AE21" s="60"/>
      <c r="AF21" s="60"/>
      <c r="AG21" s="60"/>
      <c r="AH21" s="60"/>
      <c r="AI21" s="60"/>
      <c r="AJ21" s="60"/>
      <c r="AK21" s="60"/>
      <c r="AL21" s="60"/>
    </row>
    <row r="22" spans="2:38" ht="15" hidden="1" customHeight="1" thickBot="1">
      <c r="B22" s="214"/>
      <c r="C22" s="216"/>
      <c r="D22" s="216"/>
      <c r="E22" s="56"/>
      <c r="F22" s="57"/>
      <c r="G22" s="57"/>
      <c r="H22" s="57"/>
      <c r="I22" s="57"/>
      <c r="J22" s="57"/>
      <c r="K22" s="57"/>
      <c r="L22" s="57"/>
      <c r="M22" s="57"/>
      <c r="N22" s="58"/>
      <c r="O22" s="58"/>
      <c r="P22" s="58"/>
      <c r="Q22" s="58"/>
      <c r="R22" s="59"/>
      <c r="S22" s="60"/>
      <c r="T22" s="60"/>
      <c r="U22" s="60"/>
      <c r="V22" s="60"/>
      <c r="W22" s="60"/>
      <c r="X22" s="60"/>
      <c r="Y22" s="60"/>
      <c r="Z22" s="60"/>
      <c r="AA22" s="60"/>
      <c r="AB22" s="60"/>
      <c r="AC22" s="60"/>
      <c r="AD22" s="60"/>
      <c r="AE22" s="60"/>
      <c r="AF22" s="60"/>
      <c r="AG22" s="60"/>
      <c r="AH22" s="60"/>
      <c r="AI22" s="60"/>
      <c r="AJ22" s="60"/>
      <c r="AK22" s="60"/>
      <c r="AL22" s="60"/>
    </row>
    <row r="23" spans="2:38" ht="14.45" hidden="1" thickBot="1">
      <c r="B23" s="215"/>
      <c r="C23" s="217"/>
      <c r="D23" s="217"/>
      <c r="E23" s="61" t="s">
        <v>307</v>
      </c>
      <c r="F23" s="62" t="str">
        <f t="shared" ref="F23:M23" si="6">IF(ISBLANK(F22),"",IF(ISBLANK(F24),"",ROUND(F24-F22,10)))</f>
        <v/>
      </c>
      <c r="G23" s="62" t="str">
        <f t="shared" si="6"/>
        <v/>
      </c>
      <c r="H23" s="62" t="str">
        <f t="shared" si="6"/>
        <v/>
      </c>
      <c r="I23" s="62" t="str">
        <f t="shared" si="6"/>
        <v/>
      </c>
      <c r="J23" s="62" t="str">
        <f t="shared" si="6"/>
        <v/>
      </c>
      <c r="K23" s="62" t="str">
        <f t="shared" si="6"/>
        <v/>
      </c>
      <c r="L23" s="62" t="str">
        <f t="shared" si="6"/>
        <v/>
      </c>
      <c r="M23" s="62" t="str">
        <f t="shared" si="6"/>
        <v/>
      </c>
      <c r="N23" s="63" t="s">
        <v>304</v>
      </c>
      <c r="O23" s="63" t="str" cm="1">
        <f t="array" ref="O23">IFERROR(IF(N23="NO",MODE(IF($F$7:$M$7="YES",IF(F23:M23&gt;0,F23:M23))),MODE(IF($F$7:$M$7="YES",F23:M23))),"")</f>
        <v/>
      </c>
      <c r="P23" s="63" t="s">
        <v>304</v>
      </c>
      <c r="Q23" s="63" t="str" cm="1">
        <f t="array" ref="Q23">IFERROR(IF(P23="NO",MEDIAN(IF($F$7:$M$7="YES",IF(F23:M23&gt;0,F23:M23))),MEDIAN(IF($F$7:$M$7="YES",F23:M23))),"")</f>
        <v/>
      </c>
      <c r="R23" s="63" t="str">
        <f>IF(O23="","Median","Mode")</f>
        <v>Median</v>
      </c>
      <c r="S23" s="60"/>
      <c r="T23" s="60"/>
      <c r="U23" s="60"/>
      <c r="V23" s="60"/>
      <c r="W23" s="60"/>
      <c r="X23" s="60"/>
      <c r="Y23" s="60"/>
      <c r="Z23" s="60"/>
      <c r="AA23" s="60"/>
      <c r="AB23" s="60"/>
      <c r="AC23" s="60"/>
      <c r="AD23" s="60"/>
      <c r="AE23" s="60"/>
      <c r="AF23" s="60"/>
      <c r="AG23" s="60"/>
      <c r="AH23" s="60"/>
      <c r="AI23" s="60"/>
      <c r="AJ23" s="60"/>
      <c r="AK23" s="60"/>
      <c r="AL23" s="60"/>
    </row>
    <row r="24" spans="2:38" ht="15.75" hidden="1" customHeight="1" thickBot="1">
      <c r="B24" s="214"/>
      <c r="C24" s="216"/>
      <c r="D24" s="216"/>
      <c r="E24" s="56"/>
      <c r="F24" s="57"/>
      <c r="G24" s="57"/>
      <c r="H24" s="57"/>
      <c r="I24" s="57"/>
      <c r="J24" s="57"/>
      <c r="K24" s="57"/>
      <c r="L24" s="57"/>
      <c r="M24" s="57"/>
      <c r="N24" s="58"/>
      <c r="O24" s="58"/>
      <c r="P24" s="58"/>
      <c r="Q24" s="58"/>
      <c r="R24" s="59"/>
      <c r="S24" s="60"/>
      <c r="T24" s="60"/>
      <c r="U24" s="60"/>
      <c r="V24" s="60"/>
      <c r="W24" s="60"/>
      <c r="X24" s="60"/>
      <c r="Y24" s="60"/>
      <c r="Z24" s="60"/>
      <c r="AA24" s="60"/>
      <c r="AB24" s="60"/>
      <c r="AC24" s="60"/>
      <c r="AD24" s="60"/>
      <c r="AE24" s="60"/>
      <c r="AF24" s="60"/>
      <c r="AG24" s="60"/>
      <c r="AH24" s="60"/>
      <c r="AI24" s="60"/>
      <c r="AJ24" s="60"/>
      <c r="AK24" s="60"/>
      <c r="AL24" s="60"/>
    </row>
    <row r="25" spans="2:38" ht="14.45" hidden="1" thickBot="1">
      <c r="B25" s="215"/>
      <c r="C25" s="217"/>
      <c r="D25" s="217"/>
      <c r="E25" s="61" t="s">
        <v>303</v>
      </c>
      <c r="F25" s="62" t="str">
        <f t="shared" ref="F25:M25" si="7">IF(ISBLANK(F24),"",IF(ISBLANK(F26),"",ROUND(F26-F24,10)))</f>
        <v/>
      </c>
      <c r="G25" s="62" t="str">
        <f t="shared" si="7"/>
        <v/>
      </c>
      <c r="H25" s="62" t="str">
        <f t="shared" si="7"/>
        <v/>
      </c>
      <c r="I25" s="62" t="str">
        <f t="shared" si="7"/>
        <v/>
      </c>
      <c r="J25" s="62" t="str">
        <f t="shared" si="7"/>
        <v/>
      </c>
      <c r="K25" s="62" t="str">
        <f t="shared" si="7"/>
        <v/>
      </c>
      <c r="L25" s="62" t="str">
        <f t="shared" si="7"/>
        <v/>
      </c>
      <c r="M25" s="62" t="str">
        <f t="shared" si="7"/>
        <v/>
      </c>
      <c r="N25" s="63" t="s">
        <v>304</v>
      </c>
      <c r="O25" s="63" t="str" cm="1">
        <f t="array" ref="O25">IFERROR(IF(N25="NO",MODE(IF($F$7:$M$7="YES",IF(F25:M25&gt;0,F25:M25))),MODE(IF($F$7:$M$7="YES",F25:M25))),"")</f>
        <v/>
      </c>
      <c r="P25" s="63" t="s">
        <v>304</v>
      </c>
      <c r="Q25" s="63" t="str" cm="1">
        <f t="array" ref="Q25">IFERROR(IF(P25="NO",MEDIAN(IF($F$7:$M$7="YES",IF(F25:M25&gt;0,F25:M25))),MEDIAN(IF($F$7:$M$7="YES",F25:M25))),"")</f>
        <v/>
      </c>
      <c r="R25" s="63" t="str">
        <f>IF(O25="","Median","Mode")</f>
        <v>Median</v>
      </c>
      <c r="S25" s="60"/>
      <c r="T25" s="60"/>
      <c r="U25" s="60"/>
      <c r="V25" s="60"/>
      <c r="W25" s="60"/>
      <c r="X25" s="60"/>
      <c r="Y25" s="60"/>
      <c r="Z25" s="60"/>
      <c r="AA25" s="60"/>
      <c r="AB25" s="60"/>
      <c r="AC25" s="60"/>
      <c r="AD25" s="60"/>
      <c r="AE25" s="60"/>
      <c r="AF25" s="60"/>
      <c r="AG25" s="60"/>
      <c r="AH25" s="60"/>
      <c r="AI25" s="60"/>
      <c r="AJ25" s="60"/>
      <c r="AK25" s="60"/>
      <c r="AL25" s="60"/>
    </row>
    <row r="26" spans="2:38" ht="15.75" hidden="1" customHeight="1" thickBot="1">
      <c r="B26" s="214"/>
      <c r="C26" s="216"/>
      <c r="D26" s="218"/>
      <c r="E26" s="56"/>
      <c r="F26" s="57"/>
      <c r="G26" s="57"/>
      <c r="H26" s="57"/>
      <c r="I26" s="57"/>
      <c r="J26" s="57"/>
      <c r="K26" s="57"/>
      <c r="L26" s="57"/>
      <c r="M26" s="57"/>
      <c r="N26" s="58"/>
      <c r="O26" s="58"/>
      <c r="P26" s="58"/>
      <c r="Q26" s="58"/>
      <c r="R26" s="59"/>
      <c r="S26" s="60"/>
      <c r="T26" s="60"/>
      <c r="U26" s="60"/>
      <c r="V26" s="60"/>
      <c r="W26" s="60"/>
      <c r="X26" s="60"/>
      <c r="Y26" s="60"/>
      <c r="Z26" s="60"/>
      <c r="AA26" s="60"/>
      <c r="AB26" s="60"/>
      <c r="AC26" s="60"/>
      <c r="AD26" s="60"/>
      <c r="AE26" s="60"/>
      <c r="AF26" s="60"/>
      <c r="AG26" s="60"/>
      <c r="AH26" s="60"/>
      <c r="AI26" s="60"/>
      <c r="AJ26" s="60"/>
      <c r="AK26" s="60"/>
      <c r="AL26" s="60"/>
    </row>
    <row r="27" spans="2:38" ht="14.45" hidden="1" thickBot="1">
      <c r="B27" s="215"/>
      <c r="C27" s="217"/>
      <c r="D27" s="219"/>
      <c r="E27" s="61" t="s">
        <v>307</v>
      </c>
      <c r="F27" s="62" t="str">
        <f t="shared" ref="F27:M27" si="8">IF(ISBLANK(F26),"",IF(ISBLANK(F28),"",ROUND(F28-F26,10)))</f>
        <v/>
      </c>
      <c r="G27" s="62" t="str">
        <f t="shared" si="8"/>
        <v/>
      </c>
      <c r="H27" s="62" t="str">
        <f t="shared" si="8"/>
        <v/>
      </c>
      <c r="I27" s="62" t="str">
        <f t="shared" si="8"/>
        <v/>
      </c>
      <c r="J27" s="62" t="str">
        <f t="shared" si="8"/>
        <v/>
      </c>
      <c r="K27" s="62" t="str">
        <f t="shared" si="8"/>
        <v/>
      </c>
      <c r="L27" s="62" t="str">
        <f t="shared" si="8"/>
        <v/>
      </c>
      <c r="M27" s="62" t="str">
        <f t="shared" si="8"/>
        <v/>
      </c>
      <c r="N27" s="63" t="s">
        <v>304</v>
      </c>
      <c r="O27" s="63" t="str" cm="1">
        <f t="array" ref="O27">IFERROR(IF(N27="NO",MODE(IF($F$7:$M$7="YES",IF(F27:M27&gt;0,F27:M27))),MODE(IF($F$7:$M$7="YES",F27:M27))),"")</f>
        <v/>
      </c>
      <c r="P27" s="63" t="s">
        <v>304</v>
      </c>
      <c r="Q27" s="63" t="str" cm="1">
        <f t="array" ref="Q27">IFERROR(IF(P27="NO",MEDIAN(IF($F$7:$M$7="YES",IF(F27:M27&gt;0,F27:M27))),MEDIAN(IF($F$7:$M$7="YES",F27:M27))),"")</f>
        <v/>
      </c>
      <c r="R27" s="63" t="str">
        <f>IF(O27="","Median","Mode")</f>
        <v>Median</v>
      </c>
      <c r="S27" s="60"/>
      <c r="T27" s="60"/>
      <c r="U27" s="60"/>
      <c r="V27" s="60"/>
      <c r="W27" s="60"/>
      <c r="X27" s="60"/>
      <c r="Y27" s="60"/>
      <c r="Z27" s="60"/>
      <c r="AA27" s="60"/>
      <c r="AB27" s="60"/>
      <c r="AC27" s="60"/>
      <c r="AD27" s="60"/>
      <c r="AE27" s="60"/>
      <c r="AF27" s="60"/>
      <c r="AG27" s="60"/>
      <c r="AH27" s="60"/>
      <c r="AI27" s="60"/>
      <c r="AJ27" s="60"/>
      <c r="AK27" s="60"/>
      <c r="AL27" s="60"/>
    </row>
    <row r="28" spans="2:38" ht="15" hidden="1" customHeight="1" thickBot="1">
      <c r="B28" s="214"/>
      <c r="C28" s="216"/>
      <c r="D28" s="218"/>
      <c r="E28" s="56"/>
      <c r="F28" s="57"/>
      <c r="G28" s="57"/>
      <c r="H28" s="57"/>
      <c r="I28" s="57"/>
      <c r="J28" s="57"/>
      <c r="K28" s="57"/>
      <c r="L28" s="57"/>
      <c r="M28" s="57"/>
      <c r="N28" s="58"/>
      <c r="O28" s="58"/>
      <c r="P28" s="58"/>
      <c r="Q28" s="58"/>
      <c r="R28" s="59"/>
      <c r="S28" s="60"/>
      <c r="T28" s="60"/>
      <c r="U28" s="60"/>
      <c r="V28" s="60"/>
      <c r="W28" s="60"/>
      <c r="X28" s="60"/>
      <c r="Y28" s="60"/>
      <c r="Z28" s="60"/>
      <c r="AA28" s="60"/>
      <c r="AB28" s="60"/>
      <c r="AC28" s="60"/>
      <c r="AD28" s="60"/>
      <c r="AE28" s="60"/>
      <c r="AF28" s="60"/>
      <c r="AG28" s="60"/>
      <c r="AH28" s="60"/>
      <c r="AI28" s="60"/>
      <c r="AJ28" s="60"/>
      <c r="AK28" s="60"/>
      <c r="AL28" s="60"/>
    </row>
    <row r="29" spans="2:38" ht="14.45" hidden="1" thickBot="1">
      <c r="B29" s="215"/>
      <c r="C29" s="217"/>
      <c r="D29" s="219"/>
      <c r="E29" s="61" t="s">
        <v>303</v>
      </c>
      <c r="F29" s="62"/>
      <c r="G29" s="62"/>
      <c r="H29" s="62"/>
      <c r="I29" s="62"/>
      <c r="J29" s="62"/>
      <c r="K29" s="62"/>
      <c r="L29" s="62"/>
      <c r="M29" s="62"/>
      <c r="N29" s="63" t="s">
        <v>304</v>
      </c>
      <c r="O29" s="63" t="str" cm="1">
        <f t="array" ref="O29">IFERROR(IF(N29="NO",MODE(IF($F$7:$M$7="YES",IF(F29:M29&gt;0,F29:M29))),MODE(IF($F$7:$M$7="YES",F29:M29))),"")</f>
        <v/>
      </c>
      <c r="P29" s="63" t="s">
        <v>304</v>
      </c>
      <c r="Q29" s="63" t="str" cm="1">
        <f t="array" ref="Q29">IFERROR(IF(P29="NO",MEDIAN(IF($F$7:$M$7="YES",IF(F29:M29&gt;0,F29:M29))),MEDIAN(IF($F$7:$M$7="YES",F29:M29))),"")</f>
        <v/>
      </c>
      <c r="R29" s="63" t="str">
        <f>IF(O29="","Median","Mode")</f>
        <v>Median</v>
      </c>
      <c r="S29" s="60"/>
      <c r="T29" s="60"/>
      <c r="U29" s="60"/>
      <c r="V29" s="60"/>
      <c r="W29" s="60"/>
      <c r="X29" s="60"/>
      <c r="Y29" s="60"/>
      <c r="Z29" s="60"/>
      <c r="AA29" s="60"/>
      <c r="AB29" s="60"/>
      <c r="AC29" s="60"/>
      <c r="AD29" s="60"/>
      <c r="AE29" s="60"/>
      <c r="AF29" s="60"/>
      <c r="AG29" s="60"/>
      <c r="AH29" s="60"/>
      <c r="AI29" s="60"/>
      <c r="AJ29" s="60"/>
      <c r="AK29" s="60"/>
      <c r="AL29" s="60"/>
    </row>
    <row r="30" spans="2:38" ht="15.75" hidden="1" customHeight="1" thickBot="1">
      <c r="B30" s="214">
        <f t="shared" ref="B30" si="9">B28+1</f>
        <v>1</v>
      </c>
      <c r="C30" s="216"/>
      <c r="D30" s="218"/>
      <c r="E30" s="56"/>
      <c r="F30" s="57">
        <v>0</v>
      </c>
      <c r="G30" s="57">
        <v>0</v>
      </c>
      <c r="H30" s="57">
        <v>0</v>
      </c>
      <c r="I30" s="57">
        <v>0</v>
      </c>
      <c r="J30" s="57">
        <v>0</v>
      </c>
      <c r="K30" s="57">
        <v>0</v>
      </c>
      <c r="L30" s="57">
        <v>0</v>
      </c>
      <c r="M30" s="57">
        <v>0</v>
      </c>
      <c r="N30" s="58"/>
      <c r="O30" s="58"/>
      <c r="P30" s="58"/>
      <c r="Q30" s="58"/>
      <c r="R30" s="59"/>
      <c r="S30" s="60"/>
      <c r="T30" s="60"/>
      <c r="U30" s="60"/>
      <c r="V30" s="60"/>
      <c r="W30" s="60"/>
      <c r="X30" s="60"/>
      <c r="Y30" s="60"/>
      <c r="Z30" s="60"/>
      <c r="AA30" s="60"/>
      <c r="AB30" s="60"/>
      <c r="AC30" s="60"/>
      <c r="AD30" s="60"/>
      <c r="AE30" s="60"/>
      <c r="AF30" s="60"/>
      <c r="AG30" s="60"/>
      <c r="AH30" s="60"/>
      <c r="AI30" s="60"/>
      <c r="AJ30" s="60"/>
      <c r="AK30" s="60"/>
      <c r="AL30" s="60"/>
    </row>
    <row r="31" spans="2:38" ht="14.45" hidden="1" thickBot="1">
      <c r="B31" s="215"/>
      <c r="C31" s="217"/>
      <c r="D31" s="219"/>
      <c r="E31" s="61" t="s">
        <v>303</v>
      </c>
      <c r="F31" s="62">
        <f t="shared" ref="F31:M31" si="10">IF(ISBLANK(F30),"",IF(ISBLANK(F32),"",ROUND(F32-F30,10)))</f>
        <v>0</v>
      </c>
      <c r="G31" s="62">
        <f t="shared" si="10"/>
        <v>0</v>
      </c>
      <c r="H31" s="62">
        <f t="shared" si="10"/>
        <v>0</v>
      </c>
      <c r="I31" s="62">
        <f t="shared" si="10"/>
        <v>0</v>
      </c>
      <c r="J31" s="62">
        <f t="shared" si="10"/>
        <v>0</v>
      </c>
      <c r="K31" s="62">
        <f t="shared" si="10"/>
        <v>0</v>
      </c>
      <c r="L31" s="62">
        <f t="shared" si="10"/>
        <v>0</v>
      </c>
      <c r="M31" s="62">
        <f t="shared" si="10"/>
        <v>0</v>
      </c>
      <c r="N31" s="63" t="s">
        <v>304</v>
      </c>
      <c r="O31" s="63" t="str" cm="1">
        <f t="array" ref="O31">IFERROR(IF(N31="NO",MODE(IF($F$7:$M$7="YES",IF(F31:M31&gt;0,F31:M31))),MODE(IF($F$7:$M$7="YES",F31:M31))),"")</f>
        <v/>
      </c>
      <c r="P31" s="63" t="s">
        <v>304</v>
      </c>
      <c r="Q31" s="63" t="str" cm="1">
        <f t="array" ref="Q31">IFERROR(IF(P31="NO",MEDIAN(IF($F$7:$M$7="YES",IF(F31:M31&gt;0,F31:M31))),MEDIAN(IF($F$7:$M$7="YES",F31:M31))),"")</f>
        <v/>
      </c>
      <c r="R31" s="63" t="str">
        <f>IF(O31="","Median","Mode")</f>
        <v>Median</v>
      </c>
      <c r="S31" s="60"/>
      <c r="T31" s="60"/>
      <c r="U31" s="60"/>
      <c r="V31" s="60"/>
      <c r="W31" s="60"/>
      <c r="X31" s="60"/>
      <c r="Y31" s="60"/>
      <c r="Z31" s="60"/>
      <c r="AA31" s="60"/>
      <c r="AB31" s="60"/>
      <c r="AC31" s="60"/>
      <c r="AD31" s="60"/>
      <c r="AE31" s="60"/>
      <c r="AF31" s="60"/>
      <c r="AG31" s="60"/>
      <c r="AH31" s="60"/>
      <c r="AI31" s="60"/>
      <c r="AJ31" s="60"/>
      <c r="AK31" s="60"/>
      <c r="AL31" s="60"/>
    </row>
    <row r="32" spans="2:38" ht="15.75" hidden="1" customHeight="1">
      <c r="B32" s="214">
        <f t="shared" ref="B32" si="11">B30+1</f>
        <v>2</v>
      </c>
      <c r="C32" s="216"/>
      <c r="D32" s="218"/>
      <c r="E32" s="56"/>
      <c r="F32" s="57">
        <v>0</v>
      </c>
      <c r="G32" s="57">
        <v>0</v>
      </c>
      <c r="H32" s="57">
        <v>0</v>
      </c>
      <c r="I32" s="57">
        <v>0</v>
      </c>
      <c r="J32" s="57">
        <v>0</v>
      </c>
      <c r="K32" s="57">
        <v>0</v>
      </c>
      <c r="L32" s="57">
        <v>0</v>
      </c>
      <c r="M32" s="57">
        <v>0</v>
      </c>
      <c r="N32" s="58"/>
      <c r="O32" s="58"/>
      <c r="P32" s="58"/>
      <c r="Q32" s="58"/>
      <c r="R32" s="59"/>
      <c r="S32" s="60"/>
      <c r="T32" s="60"/>
      <c r="U32" s="60"/>
      <c r="V32" s="60"/>
      <c r="W32" s="60"/>
      <c r="X32" s="60"/>
      <c r="Y32" s="60"/>
      <c r="Z32" s="60"/>
      <c r="AA32" s="60"/>
      <c r="AB32" s="60"/>
      <c r="AC32" s="60"/>
      <c r="AD32" s="60"/>
      <c r="AE32" s="60"/>
      <c r="AF32" s="60"/>
      <c r="AG32" s="60"/>
      <c r="AH32" s="60"/>
      <c r="AI32" s="60"/>
      <c r="AJ32" s="60"/>
      <c r="AK32" s="60"/>
      <c r="AL32" s="60"/>
    </row>
    <row r="33" spans="2:38" ht="14.45" hidden="1" thickBot="1">
      <c r="B33" s="215"/>
      <c r="C33" s="217"/>
      <c r="D33" s="219"/>
      <c r="E33" s="61" t="s">
        <v>303</v>
      </c>
      <c r="F33" s="62">
        <f t="shared" ref="F33:M33" si="12">IF(ISBLANK(F32),"",IF(ISBLANK(F34),"",ROUND(F34-F32,10)))</f>
        <v>0</v>
      </c>
      <c r="G33" s="62">
        <f t="shared" si="12"/>
        <v>0</v>
      </c>
      <c r="H33" s="62">
        <f t="shared" si="12"/>
        <v>0</v>
      </c>
      <c r="I33" s="62">
        <f t="shared" si="12"/>
        <v>0</v>
      </c>
      <c r="J33" s="62">
        <f t="shared" si="12"/>
        <v>0</v>
      </c>
      <c r="K33" s="62">
        <f t="shared" si="12"/>
        <v>0</v>
      </c>
      <c r="L33" s="62">
        <f t="shared" si="12"/>
        <v>0</v>
      </c>
      <c r="M33" s="62">
        <f t="shared" si="12"/>
        <v>0</v>
      </c>
      <c r="N33" s="63" t="s">
        <v>304</v>
      </c>
      <c r="O33" s="63" t="str" cm="1">
        <f t="array" ref="O33">IFERROR(IF(N33="NO",MODE(IF($F$7:$M$7="YES",IF(F33:M33&gt;0,F33:M33))),MODE(IF($F$7:$M$7="YES",F33:M33))),"")</f>
        <v/>
      </c>
      <c r="P33" s="63" t="s">
        <v>304</v>
      </c>
      <c r="Q33" s="63" t="str" cm="1">
        <f t="array" ref="Q33">IFERROR(IF(P33="NO",MEDIAN(IF($F$7:$M$7="YES",IF(F33:M33&gt;0,F33:M33))),MEDIAN(IF($F$7:$M$7="YES",F33:M33))),"")</f>
        <v/>
      </c>
      <c r="R33" s="63" t="str">
        <f>IF(O33="","Median","Mode")</f>
        <v>Median</v>
      </c>
      <c r="S33" s="60"/>
      <c r="T33" s="60"/>
      <c r="U33" s="60"/>
      <c r="V33" s="60"/>
      <c r="W33" s="60"/>
      <c r="X33" s="60"/>
      <c r="Y33" s="60"/>
      <c r="Z33" s="60"/>
      <c r="AA33" s="60"/>
      <c r="AB33" s="60"/>
      <c r="AC33" s="60"/>
      <c r="AD33" s="60"/>
      <c r="AE33" s="60"/>
      <c r="AF33" s="60"/>
      <c r="AG33" s="60"/>
      <c r="AH33" s="60"/>
      <c r="AI33" s="60"/>
      <c r="AJ33" s="60"/>
      <c r="AK33" s="60"/>
      <c r="AL33" s="60"/>
    </row>
    <row r="34" spans="2:38" ht="15" hidden="1" customHeight="1">
      <c r="B34" s="214">
        <f t="shared" ref="B34" si="13">B32+1</f>
        <v>3</v>
      </c>
      <c r="C34" s="216"/>
      <c r="D34" s="218"/>
      <c r="E34" s="56"/>
      <c r="F34" s="57">
        <v>0</v>
      </c>
      <c r="G34" s="57">
        <v>0</v>
      </c>
      <c r="H34" s="57">
        <v>0</v>
      </c>
      <c r="I34" s="57">
        <v>0</v>
      </c>
      <c r="J34" s="57">
        <v>0</v>
      </c>
      <c r="K34" s="57">
        <v>0</v>
      </c>
      <c r="L34" s="57">
        <v>0</v>
      </c>
      <c r="M34" s="57">
        <v>0</v>
      </c>
      <c r="N34" s="58"/>
      <c r="O34" s="58"/>
      <c r="P34" s="58"/>
      <c r="Q34" s="58"/>
      <c r="R34" s="59"/>
      <c r="S34" s="60"/>
      <c r="T34" s="60"/>
      <c r="U34" s="60"/>
      <c r="V34" s="60"/>
      <c r="W34" s="60"/>
      <c r="X34" s="60"/>
      <c r="Y34" s="60"/>
      <c r="Z34" s="60"/>
      <c r="AA34" s="60"/>
      <c r="AB34" s="60"/>
      <c r="AC34" s="60"/>
      <c r="AD34" s="60"/>
      <c r="AE34" s="60"/>
      <c r="AF34" s="60"/>
      <c r="AG34" s="60"/>
      <c r="AH34" s="60"/>
      <c r="AI34" s="60"/>
      <c r="AJ34" s="60"/>
      <c r="AK34" s="60"/>
      <c r="AL34" s="60"/>
    </row>
    <row r="35" spans="2:38" ht="14.45" hidden="1" thickBot="1">
      <c r="B35" s="215"/>
      <c r="C35" s="217"/>
      <c r="D35" s="219"/>
      <c r="E35" s="61" t="s">
        <v>303</v>
      </c>
      <c r="F35" s="62">
        <f t="shared" ref="F35:M35" si="14">IF(ISBLANK(F34),"",IF(ISBLANK(F36),"",ROUND(F36-F34,10)))</f>
        <v>0</v>
      </c>
      <c r="G35" s="62">
        <f t="shared" si="14"/>
        <v>0</v>
      </c>
      <c r="H35" s="62">
        <f t="shared" si="14"/>
        <v>0</v>
      </c>
      <c r="I35" s="62">
        <f t="shared" si="14"/>
        <v>0</v>
      </c>
      <c r="J35" s="62">
        <f t="shared" si="14"/>
        <v>0</v>
      </c>
      <c r="K35" s="62">
        <f t="shared" si="14"/>
        <v>0</v>
      </c>
      <c r="L35" s="62">
        <f t="shared" si="14"/>
        <v>0</v>
      </c>
      <c r="M35" s="62">
        <f t="shared" si="14"/>
        <v>0</v>
      </c>
      <c r="N35" s="63" t="s">
        <v>304</v>
      </c>
      <c r="O35" s="63" t="str" cm="1">
        <f t="array" ref="O35">IFERROR(IF(N35="NO",MODE(IF($F$7:$M$7="YES",IF(F35:M35&gt;0,F35:M35))),MODE(IF($F$7:$M$7="YES",F35:M35))),"")</f>
        <v/>
      </c>
      <c r="P35" s="63" t="s">
        <v>304</v>
      </c>
      <c r="Q35" s="63" t="str" cm="1">
        <f t="array" ref="Q35">IFERROR(IF(P35="NO",MEDIAN(IF($F$7:$M$7="YES",IF(F35:M35&gt;0,F35:M35))),MEDIAN(IF($F$7:$M$7="YES",F35:M35))),"")</f>
        <v/>
      </c>
      <c r="R35" s="63" t="str">
        <f>IF(O35="","Median","Mode")</f>
        <v>Median</v>
      </c>
      <c r="S35" s="60"/>
      <c r="T35" s="60"/>
      <c r="U35" s="60"/>
      <c r="V35" s="60"/>
      <c r="W35" s="60"/>
      <c r="X35" s="60"/>
      <c r="Y35" s="60"/>
      <c r="Z35" s="60"/>
      <c r="AA35" s="60"/>
      <c r="AB35" s="60"/>
      <c r="AC35" s="60"/>
      <c r="AD35" s="60"/>
      <c r="AE35" s="60"/>
      <c r="AF35" s="60"/>
      <c r="AG35" s="60"/>
      <c r="AH35" s="60"/>
      <c r="AI35" s="60"/>
      <c r="AJ35" s="60"/>
      <c r="AK35" s="60"/>
      <c r="AL35" s="60"/>
    </row>
    <row r="36" spans="2:38" ht="15.75" hidden="1" customHeight="1">
      <c r="B36" s="214">
        <f t="shared" ref="B36" si="15">B34+1</f>
        <v>4</v>
      </c>
      <c r="C36" s="216"/>
      <c r="D36" s="218"/>
      <c r="E36" s="56"/>
      <c r="F36" s="57">
        <v>0</v>
      </c>
      <c r="G36" s="57">
        <v>0</v>
      </c>
      <c r="H36" s="57">
        <v>0</v>
      </c>
      <c r="I36" s="57">
        <v>0</v>
      </c>
      <c r="J36" s="57">
        <v>0</v>
      </c>
      <c r="K36" s="57">
        <v>0</v>
      </c>
      <c r="L36" s="57">
        <v>0</v>
      </c>
      <c r="M36" s="57">
        <v>0</v>
      </c>
      <c r="N36" s="58"/>
      <c r="O36" s="58"/>
      <c r="P36" s="58"/>
      <c r="Q36" s="58"/>
      <c r="R36" s="59"/>
      <c r="S36" s="60"/>
      <c r="T36" s="60"/>
      <c r="U36" s="60"/>
      <c r="V36" s="60"/>
      <c r="W36" s="60"/>
      <c r="X36" s="60"/>
      <c r="Y36" s="60"/>
      <c r="Z36" s="60"/>
      <c r="AA36" s="60"/>
      <c r="AB36" s="60"/>
      <c r="AC36" s="60"/>
      <c r="AD36" s="60"/>
      <c r="AE36" s="60"/>
      <c r="AF36" s="60"/>
      <c r="AG36" s="60"/>
      <c r="AH36" s="60"/>
      <c r="AI36" s="60"/>
      <c r="AJ36" s="60"/>
      <c r="AK36" s="60"/>
      <c r="AL36" s="60"/>
    </row>
    <row r="37" spans="2:38" ht="14.45" hidden="1" thickBot="1">
      <c r="B37" s="215"/>
      <c r="C37" s="217"/>
      <c r="D37" s="219"/>
      <c r="E37" s="61" t="s">
        <v>303</v>
      </c>
      <c r="F37" s="62">
        <f t="shared" ref="F37:M37" si="16">IF(ISBLANK(F36),"",IF(ISBLANK(F38),"",ROUND(F38-F36,10)))</f>
        <v>0</v>
      </c>
      <c r="G37" s="62">
        <f t="shared" si="16"/>
        <v>0</v>
      </c>
      <c r="H37" s="62">
        <f t="shared" si="16"/>
        <v>0</v>
      </c>
      <c r="I37" s="62">
        <f t="shared" si="16"/>
        <v>0</v>
      </c>
      <c r="J37" s="62">
        <f t="shared" si="16"/>
        <v>0</v>
      </c>
      <c r="K37" s="62">
        <f t="shared" si="16"/>
        <v>0</v>
      </c>
      <c r="L37" s="62">
        <f t="shared" si="16"/>
        <v>0</v>
      </c>
      <c r="M37" s="62">
        <f t="shared" si="16"/>
        <v>0</v>
      </c>
      <c r="N37" s="63" t="s">
        <v>304</v>
      </c>
      <c r="O37" s="63" t="str" cm="1">
        <f t="array" ref="O37">IFERROR(IF(N37="NO",MODE(IF($F$7:$M$7="YES",IF(F37:M37&gt;0,F37:M37))),MODE(IF($F$7:$M$7="YES",F37:M37))),"")</f>
        <v/>
      </c>
      <c r="P37" s="63" t="s">
        <v>304</v>
      </c>
      <c r="Q37" s="63" t="str" cm="1">
        <f t="array" ref="Q37">IFERROR(IF(P37="NO",MEDIAN(IF($F$7:$M$7="YES",IF(F37:M37&gt;0,F37:M37))),MEDIAN(IF($F$7:$M$7="YES",F37:M37))),"")</f>
        <v/>
      </c>
      <c r="R37" s="63" t="str">
        <f>IF(O37="","Median","Mode")</f>
        <v>Median</v>
      </c>
      <c r="S37" s="60"/>
      <c r="T37" s="60"/>
      <c r="U37" s="60"/>
      <c r="V37" s="60"/>
      <c r="W37" s="60"/>
      <c r="X37" s="60"/>
      <c r="Y37" s="60"/>
      <c r="Z37" s="60"/>
      <c r="AA37" s="60"/>
      <c r="AB37" s="60"/>
      <c r="AC37" s="60"/>
      <c r="AD37" s="60"/>
      <c r="AE37" s="60"/>
      <c r="AF37" s="60"/>
      <c r="AG37" s="60"/>
      <c r="AH37" s="60"/>
      <c r="AI37" s="60"/>
      <c r="AJ37" s="60"/>
      <c r="AK37" s="60"/>
      <c r="AL37" s="60"/>
    </row>
    <row r="38" spans="2:38" ht="15" hidden="1" customHeight="1">
      <c r="B38" s="214">
        <f t="shared" ref="B38" si="17">B36+1</f>
        <v>5</v>
      </c>
      <c r="C38" s="216"/>
      <c r="D38" s="218"/>
      <c r="E38" s="56"/>
      <c r="F38" s="57">
        <v>0</v>
      </c>
      <c r="G38" s="57">
        <v>0</v>
      </c>
      <c r="H38" s="57">
        <v>0</v>
      </c>
      <c r="I38" s="57">
        <v>0</v>
      </c>
      <c r="J38" s="57">
        <v>0</v>
      </c>
      <c r="K38" s="57">
        <v>0</v>
      </c>
      <c r="L38" s="57">
        <v>0</v>
      </c>
      <c r="M38" s="57">
        <v>0</v>
      </c>
      <c r="N38" s="58"/>
      <c r="O38" s="58"/>
      <c r="P38" s="58"/>
      <c r="Q38" s="58"/>
      <c r="R38" s="59"/>
      <c r="S38" s="60"/>
      <c r="T38" s="60"/>
      <c r="U38" s="60"/>
      <c r="V38" s="60"/>
      <c r="W38" s="60"/>
      <c r="X38" s="60"/>
      <c r="Y38" s="60"/>
      <c r="Z38" s="60"/>
      <c r="AA38" s="60"/>
      <c r="AB38" s="60"/>
      <c r="AC38" s="60"/>
      <c r="AD38" s="60"/>
      <c r="AE38" s="60"/>
      <c r="AF38" s="60"/>
      <c r="AG38" s="60"/>
      <c r="AH38" s="60"/>
      <c r="AI38" s="60"/>
      <c r="AJ38" s="60"/>
      <c r="AK38" s="60"/>
      <c r="AL38" s="60"/>
    </row>
    <row r="39" spans="2:38" ht="14.45" hidden="1" thickBot="1">
      <c r="B39" s="215"/>
      <c r="C39" s="217"/>
      <c r="D39" s="219"/>
      <c r="E39" s="61" t="s">
        <v>303</v>
      </c>
      <c r="F39" s="62">
        <f t="shared" ref="F39:M39" si="18">IF(ISBLANK(F38),"",IF(ISBLANK(F40),"",ROUND(F40-F38,10)))</f>
        <v>0</v>
      </c>
      <c r="G39" s="62">
        <f t="shared" si="18"/>
        <v>0</v>
      </c>
      <c r="H39" s="62">
        <f t="shared" si="18"/>
        <v>0</v>
      </c>
      <c r="I39" s="62">
        <f t="shared" si="18"/>
        <v>0</v>
      </c>
      <c r="J39" s="62">
        <f t="shared" si="18"/>
        <v>0</v>
      </c>
      <c r="K39" s="62">
        <f t="shared" si="18"/>
        <v>0</v>
      </c>
      <c r="L39" s="62">
        <f t="shared" si="18"/>
        <v>0</v>
      </c>
      <c r="M39" s="62">
        <f t="shared" si="18"/>
        <v>0</v>
      </c>
      <c r="N39" s="63" t="s">
        <v>304</v>
      </c>
      <c r="O39" s="63" t="str" cm="1">
        <f t="array" ref="O39">IFERROR(IF(N39="NO",MODE(IF($F$7:$M$7="YES",IF(F39:M39&gt;0,F39:M39))),MODE(IF($F$7:$M$7="YES",F39:M39))),"")</f>
        <v/>
      </c>
      <c r="P39" s="63" t="s">
        <v>304</v>
      </c>
      <c r="Q39" s="63" t="str" cm="1">
        <f t="array" ref="Q39">IFERROR(IF(P39="NO",MEDIAN(IF($F$7:$M$7="YES",IF(F39:M39&gt;0,F39:M39))),MEDIAN(IF($F$7:$M$7="YES",F39:M39))),"")</f>
        <v/>
      </c>
      <c r="R39" s="63" t="str">
        <f t="shared" ref="R39" si="19">IF(O39="","Median","Mode")</f>
        <v>Median</v>
      </c>
      <c r="S39" s="60"/>
      <c r="T39" s="60"/>
      <c r="U39" s="60"/>
      <c r="V39" s="60"/>
      <c r="W39" s="60"/>
      <c r="X39" s="60"/>
      <c r="Y39" s="60"/>
      <c r="Z39" s="60"/>
      <c r="AA39" s="60"/>
      <c r="AB39" s="60"/>
      <c r="AC39" s="60"/>
      <c r="AD39" s="60"/>
      <c r="AE39" s="60"/>
      <c r="AF39" s="60"/>
      <c r="AG39" s="60"/>
      <c r="AH39" s="60"/>
      <c r="AI39" s="60"/>
      <c r="AJ39" s="60"/>
      <c r="AK39" s="60"/>
      <c r="AL39" s="60"/>
    </row>
    <row r="40" spans="2:38" ht="15" hidden="1" customHeight="1">
      <c r="B40" s="214">
        <f t="shared" ref="B40" si="20">B38+1</f>
        <v>6</v>
      </c>
      <c r="C40" s="216"/>
      <c r="D40" s="218"/>
      <c r="E40" s="56"/>
      <c r="F40" s="57">
        <v>0</v>
      </c>
      <c r="G40" s="57">
        <v>0</v>
      </c>
      <c r="H40" s="57">
        <v>0</v>
      </c>
      <c r="I40" s="57">
        <v>0</v>
      </c>
      <c r="J40" s="57">
        <v>0</v>
      </c>
      <c r="K40" s="57">
        <v>0</v>
      </c>
      <c r="L40" s="57">
        <v>0</v>
      </c>
      <c r="M40" s="57">
        <v>0</v>
      </c>
      <c r="N40" s="58"/>
      <c r="O40" s="58"/>
      <c r="P40" s="58"/>
      <c r="Q40" s="58"/>
      <c r="R40" s="59"/>
      <c r="S40" s="60"/>
      <c r="T40" s="60"/>
      <c r="U40" s="60"/>
      <c r="V40" s="60"/>
      <c r="W40" s="60"/>
      <c r="X40" s="60"/>
      <c r="Y40" s="60"/>
      <c r="Z40" s="60"/>
      <c r="AA40" s="60"/>
      <c r="AB40" s="60"/>
      <c r="AC40" s="60"/>
      <c r="AD40" s="60"/>
      <c r="AE40" s="60"/>
      <c r="AF40" s="60"/>
      <c r="AG40" s="60"/>
      <c r="AH40" s="60"/>
      <c r="AI40" s="60"/>
      <c r="AJ40" s="60"/>
      <c r="AK40" s="60"/>
      <c r="AL40" s="60"/>
    </row>
    <row r="41" spans="2:38" ht="14.45" hidden="1" thickBot="1">
      <c r="B41" s="215"/>
      <c r="C41" s="217"/>
      <c r="D41" s="219"/>
      <c r="E41" s="61" t="s">
        <v>303</v>
      </c>
      <c r="F41" s="62">
        <f t="shared" ref="F41:M41" si="21">IF(ISBLANK(F40),"",IF(ISBLANK(F42),"",ROUND(F42-F40,10)))</f>
        <v>0</v>
      </c>
      <c r="G41" s="62">
        <f t="shared" si="21"/>
        <v>0</v>
      </c>
      <c r="H41" s="62">
        <f t="shared" si="21"/>
        <v>0</v>
      </c>
      <c r="I41" s="62">
        <f t="shared" si="21"/>
        <v>0</v>
      </c>
      <c r="J41" s="62">
        <f t="shared" si="21"/>
        <v>0</v>
      </c>
      <c r="K41" s="62">
        <f t="shared" si="21"/>
        <v>0</v>
      </c>
      <c r="L41" s="62">
        <f t="shared" si="21"/>
        <v>0</v>
      </c>
      <c r="M41" s="62">
        <f t="shared" si="21"/>
        <v>0</v>
      </c>
      <c r="N41" s="63" t="s">
        <v>304</v>
      </c>
      <c r="O41" s="63" t="str" cm="1">
        <f t="array" ref="O41">IFERROR(IF(N41="NO",MODE(IF($F$7:$M$7="YES",IF(F41:M41&gt;0,F41:M41))),MODE(IF($F$7:$M$7="YES",F41:M41))),"")</f>
        <v/>
      </c>
      <c r="P41" s="63" t="s">
        <v>304</v>
      </c>
      <c r="Q41" s="63" t="str" cm="1">
        <f t="array" ref="Q41">IFERROR(IF(P41="NO",MEDIAN(IF($F$7:$M$7="YES",IF(F41:M41&gt;0,F41:M41))),MEDIAN(IF($F$7:$M$7="YES",F41:M41))),"")</f>
        <v/>
      </c>
      <c r="R41" s="63" t="str">
        <f t="shared" ref="R41" si="22">IF(O41="","Median","Mode")</f>
        <v>Median</v>
      </c>
      <c r="S41" s="60"/>
      <c r="T41" s="60"/>
      <c r="U41" s="60"/>
      <c r="V41" s="60"/>
      <c r="W41" s="60"/>
      <c r="X41" s="60"/>
      <c r="Y41" s="60"/>
      <c r="Z41" s="60"/>
      <c r="AA41" s="60"/>
      <c r="AB41" s="60"/>
      <c r="AC41" s="60"/>
      <c r="AD41" s="60"/>
      <c r="AE41" s="60"/>
      <c r="AF41" s="60"/>
      <c r="AG41" s="60"/>
      <c r="AH41" s="60"/>
      <c r="AI41" s="60"/>
      <c r="AJ41" s="60"/>
      <c r="AK41" s="60"/>
      <c r="AL41" s="60"/>
    </row>
    <row r="42" spans="2:38" ht="15" hidden="1" customHeight="1">
      <c r="B42" s="214">
        <f t="shared" ref="B42" si="23">B40+1</f>
        <v>7</v>
      </c>
      <c r="C42" s="216"/>
      <c r="D42" s="218"/>
      <c r="E42" s="56"/>
      <c r="F42" s="57">
        <v>0</v>
      </c>
      <c r="G42" s="57">
        <v>0</v>
      </c>
      <c r="H42" s="57">
        <v>0</v>
      </c>
      <c r="I42" s="57">
        <v>0</v>
      </c>
      <c r="J42" s="57">
        <v>0</v>
      </c>
      <c r="K42" s="57">
        <v>0</v>
      </c>
      <c r="L42" s="57">
        <v>0</v>
      </c>
      <c r="M42" s="57">
        <v>0</v>
      </c>
      <c r="N42" s="58"/>
      <c r="O42" s="58"/>
      <c r="P42" s="58"/>
      <c r="Q42" s="58"/>
      <c r="R42" s="59"/>
      <c r="S42" s="60"/>
      <c r="T42" s="60"/>
      <c r="U42" s="60"/>
      <c r="V42" s="60"/>
      <c r="W42" s="60"/>
      <c r="X42" s="60"/>
      <c r="Y42" s="60"/>
      <c r="Z42" s="60"/>
      <c r="AA42" s="60"/>
      <c r="AB42" s="60"/>
      <c r="AC42" s="60"/>
      <c r="AD42" s="60"/>
      <c r="AE42" s="60"/>
      <c r="AF42" s="60"/>
      <c r="AG42" s="60"/>
      <c r="AH42" s="60"/>
      <c r="AI42" s="60"/>
      <c r="AJ42" s="60"/>
      <c r="AK42" s="60"/>
      <c r="AL42" s="60"/>
    </row>
    <row r="43" spans="2:38" ht="14.45" hidden="1" thickBot="1">
      <c r="B43" s="215"/>
      <c r="C43" s="217"/>
      <c r="D43" s="219"/>
      <c r="E43" s="61" t="s">
        <v>303</v>
      </c>
      <c r="F43" s="62">
        <f t="shared" ref="F43:M43" si="24">IF(ISBLANK(F42),"",IF(ISBLANK(F44),"",ROUND(F44-F42,10)))</f>
        <v>0</v>
      </c>
      <c r="G43" s="62">
        <f t="shared" si="24"/>
        <v>0</v>
      </c>
      <c r="H43" s="62">
        <f t="shared" si="24"/>
        <v>0</v>
      </c>
      <c r="I43" s="62">
        <f t="shared" si="24"/>
        <v>0</v>
      </c>
      <c r="J43" s="62">
        <f t="shared" si="24"/>
        <v>0</v>
      </c>
      <c r="K43" s="62">
        <f t="shared" si="24"/>
        <v>0</v>
      </c>
      <c r="L43" s="62">
        <f t="shared" si="24"/>
        <v>0</v>
      </c>
      <c r="M43" s="62">
        <f t="shared" si="24"/>
        <v>0</v>
      </c>
      <c r="N43" s="63" t="s">
        <v>304</v>
      </c>
      <c r="O43" s="63" t="str" cm="1">
        <f t="array" ref="O43">IFERROR(IF(N43="NO",MODE(IF($F$7:$M$7="YES",IF(F43:M43&gt;0,F43:M43))),MODE(IF($F$7:$M$7="YES",F43:M43))),"")</f>
        <v/>
      </c>
      <c r="P43" s="63" t="s">
        <v>304</v>
      </c>
      <c r="Q43" s="63" t="str" cm="1">
        <f t="array" ref="Q43">IFERROR(IF(P43="NO",MEDIAN(IF($F$7:$M$7="YES",IF(F43:M43&gt;0,F43:M43))),MEDIAN(IF($F$7:$M$7="YES",F43:M43))),"")</f>
        <v/>
      </c>
      <c r="R43" s="63" t="str">
        <f t="shared" ref="R43" si="25">IF(O43="","Median","Mode")</f>
        <v>Median</v>
      </c>
      <c r="S43" s="60"/>
      <c r="T43" s="60"/>
      <c r="U43" s="60"/>
      <c r="V43" s="60"/>
      <c r="W43" s="60"/>
      <c r="X43" s="60"/>
      <c r="Y43" s="60"/>
      <c r="Z43" s="60"/>
      <c r="AA43" s="60"/>
      <c r="AB43" s="60"/>
      <c r="AC43" s="60"/>
      <c r="AD43" s="60"/>
      <c r="AE43" s="60"/>
      <c r="AF43" s="60"/>
      <c r="AG43" s="60"/>
      <c r="AH43" s="60"/>
      <c r="AI43" s="60"/>
      <c r="AJ43" s="60"/>
      <c r="AK43" s="60"/>
      <c r="AL43" s="60"/>
    </row>
    <row r="44" spans="2:38" ht="15" hidden="1" customHeight="1">
      <c r="B44" s="214">
        <f t="shared" ref="B44" si="26">B42+1</f>
        <v>8</v>
      </c>
      <c r="C44" s="216"/>
      <c r="D44" s="218"/>
      <c r="E44" s="56"/>
      <c r="F44" s="57">
        <v>0</v>
      </c>
      <c r="G44" s="57">
        <v>0</v>
      </c>
      <c r="H44" s="57">
        <v>0</v>
      </c>
      <c r="I44" s="57">
        <v>0</v>
      </c>
      <c r="J44" s="57">
        <v>0</v>
      </c>
      <c r="K44" s="57">
        <v>0</v>
      </c>
      <c r="L44" s="57">
        <v>0</v>
      </c>
      <c r="M44" s="57">
        <v>0</v>
      </c>
      <c r="N44" s="58"/>
      <c r="O44" s="58"/>
      <c r="P44" s="58"/>
      <c r="Q44" s="58"/>
      <c r="R44" s="59"/>
      <c r="S44" s="60"/>
      <c r="T44" s="60"/>
      <c r="U44" s="60"/>
      <c r="V44" s="60"/>
      <c r="W44" s="60"/>
      <c r="X44" s="60"/>
      <c r="Y44" s="60"/>
      <c r="Z44" s="60"/>
      <c r="AA44" s="60"/>
      <c r="AB44" s="60"/>
      <c r="AC44" s="60"/>
      <c r="AD44" s="60"/>
      <c r="AE44" s="60"/>
      <c r="AF44" s="60"/>
      <c r="AG44" s="60"/>
      <c r="AH44" s="60"/>
      <c r="AI44" s="60"/>
      <c r="AJ44" s="60"/>
      <c r="AK44" s="60"/>
      <c r="AL44" s="60"/>
    </row>
    <row r="45" spans="2:38" ht="14.45" hidden="1" thickBot="1">
      <c r="B45" s="215"/>
      <c r="C45" s="217"/>
      <c r="D45" s="219"/>
      <c r="E45" s="61" t="s">
        <v>303</v>
      </c>
      <c r="F45" s="62">
        <f t="shared" ref="F45:M45" si="27">IF(ISBLANK(F44),"",IF(ISBLANK(F46),"",ROUND(F46-F44,10)))</f>
        <v>0</v>
      </c>
      <c r="G45" s="62">
        <f t="shared" si="27"/>
        <v>0</v>
      </c>
      <c r="H45" s="62">
        <f t="shared" si="27"/>
        <v>0</v>
      </c>
      <c r="I45" s="62">
        <f t="shared" si="27"/>
        <v>0</v>
      </c>
      <c r="J45" s="62">
        <f t="shared" si="27"/>
        <v>0</v>
      </c>
      <c r="K45" s="62">
        <f t="shared" si="27"/>
        <v>0</v>
      </c>
      <c r="L45" s="62">
        <f t="shared" si="27"/>
        <v>0</v>
      </c>
      <c r="M45" s="62">
        <f t="shared" si="27"/>
        <v>0</v>
      </c>
      <c r="N45" s="63" t="s">
        <v>304</v>
      </c>
      <c r="O45" s="63" t="str" cm="1">
        <f t="array" ref="O45">IFERROR(IF(N45="NO",MODE(IF($F$7:$M$7="YES",IF(F45:M45&gt;0,F45:M45))),MODE(IF($F$7:$M$7="YES",F45:M45))),"")</f>
        <v/>
      </c>
      <c r="P45" s="63" t="s">
        <v>304</v>
      </c>
      <c r="Q45" s="63" t="str" cm="1">
        <f t="array" ref="Q45">IFERROR(IF(P45="NO",MEDIAN(IF($F$7:$M$7="YES",IF(F45:M45&gt;0,F45:M45))),MEDIAN(IF($F$7:$M$7="YES",F45:M45))),"")</f>
        <v/>
      </c>
      <c r="R45" s="63" t="str">
        <f t="shared" ref="R45" si="28">IF(O45="","Median","Mode")</f>
        <v>Median</v>
      </c>
      <c r="S45" s="60"/>
      <c r="T45" s="60"/>
      <c r="U45" s="60"/>
      <c r="V45" s="60"/>
      <c r="W45" s="60"/>
      <c r="X45" s="60"/>
      <c r="Y45" s="60"/>
      <c r="Z45" s="60"/>
      <c r="AA45" s="60"/>
      <c r="AB45" s="60"/>
      <c r="AC45" s="60"/>
      <c r="AD45" s="60"/>
      <c r="AE45" s="60"/>
      <c r="AF45" s="60"/>
      <c r="AG45" s="60"/>
      <c r="AH45" s="60"/>
      <c r="AI45" s="60"/>
      <c r="AJ45" s="60"/>
      <c r="AK45" s="60"/>
      <c r="AL45" s="60"/>
    </row>
    <row r="46" spans="2:38" ht="15" hidden="1" customHeight="1">
      <c r="B46" s="214">
        <f t="shared" ref="B46" si="29">B44+1</f>
        <v>9</v>
      </c>
      <c r="C46" s="216"/>
      <c r="D46" s="218"/>
      <c r="E46" s="56"/>
      <c r="F46" s="57">
        <v>0</v>
      </c>
      <c r="G46" s="57">
        <v>0</v>
      </c>
      <c r="H46" s="57">
        <v>0</v>
      </c>
      <c r="I46" s="57">
        <v>0</v>
      </c>
      <c r="J46" s="57">
        <v>0</v>
      </c>
      <c r="K46" s="57">
        <v>0</v>
      </c>
      <c r="L46" s="57">
        <v>0</v>
      </c>
      <c r="M46" s="57">
        <v>0</v>
      </c>
      <c r="N46" s="58"/>
      <c r="O46" s="58"/>
      <c r="P46" s="58"/>
      <c r="Q46" s="58"/>
      <c r="R46" s="59"/>
      <c r="S46" s="60"/>
      <c r="T46" s="60"/>
      <c r="U46" s="60"/>
      <c r="V46" s="60"/>
      <c r="W46" s="60"/>
      <c r="X46" s="60"/>
      <c r="Y46" s="60"/>
      <c r="Z46" s="60"/>
      <c r="AA46" s="60"/>
      <c r="AB46" s="60"/>
      <c r="AC46" s="60"/>
      <c r="AD46" s="60"/>
      <c r="AE46" s="60"/>
      <c r="AF46" s="60"/>
      <c r="AG46" s="60"/>
      <c r="AH46" s="60"/>
      <c r="AI46" s="60"/>
      <c r="AJ46" s="60"/>
      <c r="AK46" s="60"/>
      <c r="AL46" s="60"/>
    </row>
    <row r="47" spans="2:38" ht="14.45" hidden="1" thickBot="1">
      <c r="B47" s="215"/>
      <c r="C47" s="217"/>
      <c r="D47" s="219"/>
      <c r="E47" s="61" t="s">
        <v>303</v>
      </c>
      <c r="F47" s="62">
        <f t="shared" ref="F47:M47" si="30">IF(ISBLANK(F46),"",IF(ISBLANK(F48),"",ROUND(F48-F46,10)))</f>
        <v>0</v>
      </c>
      <c r="G47" s="62">
        <f t="shared" si="30"/>
        <v>0</v>
      </c>
      <c r="H47" s="62">
        <f t="shared" si="30"/>
        <v>0</v>
      </c>
      <c r="I47" s="62">
        <f t="shared" si="30"/>
        <v>0</v>
      </c>
      <c r="J47" s="62">
        <f t="shared" si="30"/>
        <v>0</v>
      </c>
      <c r="K47" s="62">
        <f t="shared" si="30"/>
        <v>0</v>
      </c>
      <c r="L47" s="62">
        <f t="shared" si="30"/>
        <v>0</v>
      </c>
      <c r="M47" s="62">
        <f t="shared" si="30"/>
        <v>0</v>
      </c>
      <c r="N47" s="63" t="s">
        <v>304</v>
      </c>
      <c r="O47" s="63" t="str" cm="1">
        <f t="array" ref="O47">IFERROR(IF(N47="NO",MODE(IF($F$7:$M$7="YES",IF(F47:M47&gt;0,F47:M47))),MODE(IF($F$7:$M$7="YES",F47:M47))),"")</f>
        <v/>
      </c>
      <c r="P47" s="63" t="s">
        <v>304</v>
      </c>
      <c r="Q47" s="63" t="str" cm="1">
        <f t="array" ref="Q47">IFERROR(IF(P47="NO",MEDIAN(IF($F$7:$M$7="YES",IF(F47:M47&gt;0,F47:M47))),MEDIAN(IF($F$7:$M$7="YES",F47:M47))),"")</f>
        <v/>
      </c>
      <c r="R47" s="63" t="str">
        <f t="shared" ref="R47" si="31">IF(O47="","Median","Mode")</f>
        <v>Median</v>
      </c>
      <c r="S47" s="60"/>
      <c r="T47" s="60"/>
      <c r="U47" s="60"/>
      <c r="V47" s="60"/>
      <c r="W47" s="60"/>
      <c r="X47" s="60"/>
      <c r="Y47" s="60"/>
      <c r="Z47" s="60"/>
      <c r="AA47" s="60"/>
      <c r="AB47" s="60"/>
      <c r="AC47" s="60"/>
      <c r="AD47" s="60"/>
      <c r="AE47" s="60"/>
      <c r="AF47" s="60"/>
      <c r="AG47" s="60"/>
      <c r="AH47" s="60"/>
      <c r="AI47" s="60"/>
      <c r="AJ47" s="60"/>
      <c r="AK47" s="60"/>
      <c r="AL47" s="60"/>
    </row>
    <row r="48" spans="2:38" ht="15" hidden="1" customHeight="1">
      <c r="B48" s="214">
        <f t="shared" ref="B48" si="32">B46+1</f>
        <v>10</v>
      </c>
      <c r="C48" s="216"/>
      <c r="D48" s="218"/>
      <c r="E48" s="56"/>
      <c r="F48" s="57">
        <v>0</v>
      </c>
      <c r="G48" s="57">
        <v>0</v>
      </c>
      <c r="H48" s="57">
        <v>0</v>
      </c>
      <c r="I48" s="57">
        <v>0</v>
      </c>
      <c r="J48" s="57">
        <v>0</v>
      </c>
      <c r="K48" s="57">
        <v>0</v>
      </c>
      <c r="L48" s="57">
        <v>0</v>
      </c>
      <c r="M48" s="57">
        <v>0</v>
      </c>
      <c r="N48" s="58"/>
      <c r="O48" s="58"/>
      <c r="P48" s="58"/>
      <c r="Q48" s="58"/>
      <c r="R48" s="59"/>
      <c r="S48" s="60"/>
      <c r="T48" s="60"/>
      <c r="U48" s="60"/>
      <c r="V48" s="60"/>
      <c r="W48" s="60"/>
      <c r="X48" s="60"/>
      <c r="Y48" s="60"/>
      <c r="Z48" s="60"/>
      <c r="AA48" s="60"/>
      <c r="AB48" s="60"/>
      <c r="AC48" s="60"/>
      <c r="AD48" s="60"/>
      <c r="AE48" s="60"/>
      <c r="AF48" s="60"/>
      <c r="AG48" s="60"/>
      <c r="AH48" s="60"/>
      <c r="AI48" s="60"/>
      <c r="AJ48" s="60"/>
      <c r="AK48" s="60"/>
      <c r="AL48" s="60"/>
    </row>
    <row r="49" spans="2:38" ht="14.45" hidden="1" thickBot="1">
      <c r="B49" s="215"/>
      <c r="C49" s="217"/>
      <c r="D49" s="219"/>
      <c r="E49" s="61" t="s">
        <v>303</v>
      </c>
      <c r="F49" s="62">
        <f t="shared" ref="F49:M49" si="33">IF(ISBLANK(F48),"",IF(ISBLANK(F50),"",ROUND(F50-F48,10)))</f>
        <v>0</v>
      </c>
      <c r="G49" s="62">
        <f t="shared" si="33"/>
        <v>0</v>
      </c>
      <c r="H49" s="62">
        <f t="shared" si="33"/>
        <v>0</v>
      </c>
      <c r="I49" s="62">
        <f t="shared" si="33"/>
        <v>0</v>
      </c>
      <c r="J49" s="62">
        <f t="shared" si="33"/>
        <v>0</v>
      </c>
      <c r="K49" s="62">
        <f t="shared" si="33"/>
        <v>0</v>
      </c>
      <c r="L49" s="62">
        <f t="shared" si="33"/>
        <v>0</v>
      </c>
      <c r="M49" s="62">
        <f t="shared" si="33"/>
        <v>0</v>
      </c>
      <c r="N49" s="63" t="s">
        <v>304</v>
      </c>
      <c r="O49" s="63" t="str" cm="1">
        <f t="array" ref="O49">IFERROR(IF(N49="NO",MODE(IF($F$7:$M$7="YES",IF(F49:M49&gt;0,F49:M49))),MODE(IF($F$7:$M$7="YES",F49:M49))),"")</f>
        <v/>
      </c>
      <c r="P49" s="63" t="s">
        <v>304</v>
      </c>
      <c r="Q49" s="63" t="str" cm="1">
        <f t="array" ref="Q49">IFERROR(IF(P49="NO",MEDIAN(IF($F$7:$M$7="YES",IF(F49:M49&gt;0,F49:M49))),MEDIAN(IF($F$7:$M$7="YES",F49:M49))),"")</f>
        <v/>
      </c>
      <c r="R49" s="63" t="str">
        <f t="shared" ref="R49" si="34">IF(O49="","Median","Mode")</f>
        <v>Median</v>
      </c>
      <c r="S49" s="60"/>
      <c r="T49" s="60"/>
      <c r="U49" s="60"/>
      <c r="V49" s="60"/>
      <c r="W49" s="60"/>
      <c r="X49" s="60"/>
      <c r="Y49" s="60"/>
      <c r="Z49" s="60"/>
      <c r="AA49" s="60"/>
      <c r="AB49" s="60"/>
      <c r="AC49" s="60"/>
      <c r="AD49" s="60"/>
      <c r="AE49" s="60"/>
      <c r="AF49" s="60"/>
      <c r="AG49" s="60"/>
      <c r="AH49" s="60"/>
      <c r="AI49" s="60"/>
      <c r="AJ49" s="60"/>
      <c r="AK49" s="60"/>
      <c r="AL49" s="60"/>
    </row>
    <row r="50" spans="2:38" ht="15" hidden="1" customHeight="1">
      <c r="B50" s="214">
        <f t="shared" ref="B50" si="35">B48+1</f>
        <v>11</v>
      </c>
      <c r="C50" s="216"/>
      <c r="D50" s="218"/>
      <c r="E50" s="56"/>
      <c r="F50" s="57">
        <v>0</v>
      </c>
      <c r="G50" s="57">
        <v>0</v>
      </c>
      <c r="H50" s="57">
        <v>0</v>
      </c>
      <c r="I50" s="57">
        <v>0</v>
      </c>
      <c r="J50" s="57">
        <v>0</v>
      </c>
      <c r="K50" s="57">
        <v>0</v>
      </c>
      <c r="L50" s="57">
        <v>0</v>
      </c>
      <c r="M50" s="57">
        <v>0</v>
      </c>
      <c r="N50" s="58"/>
      <c r="O50" s="58"/>
      <c r="P50" s="58"/>
      <c r="Q50" s="58"/>
      <c r="R50" s="59"/>
      <c r="S50" s="60"/>
      <c r="T50" s="60"/>
      <c r="U50" s="60"/>
      <c r="V50" s="60"/>
      <c r="W50" s="60"/>
      <c r="X50" s="60"/>
      <c r="Y50" s="60"/>
      <c r="Z50" s="60"/>
      <c r="AA50" s="60"/>
      <c r="AB50" s="60"/>
      <c r="AC50" s="60"/>
      <c r="AD50" s="60"/>
      <c r="AE50" s="60"/>
      <c r="AF50" s="60"/>
      <c r="AG50" s="60"/>
      <c r="AH50" s="60"/>
      <c r="AI50" s="60"/>
      <c r="AJ50" s="60"/>
      <c r="AK50" s="60"/>
      <c r="AL50" s="60"/>
    </row>
    <row r="51" spans="2:38" ht="14.45" hidden="1" thickBot="1">
      <c r="B51" s="215"/>
      <c r="C51" s="217"/>
      <c r="D51" s="219"/>
      <c r="E51" s="61" t="s">
        <v>303</v>
      </c>
      <c r="F51" s="62">
        <f t="shared" ref="F51:M51" si="36">IF(ISBLANK(F50),"",IF(ISBLANK(F52),"",ROUND(F52-F50,10)))</f>
        <v>0</v>
      </c>
      <c r="G51" s="62">
        <f t="shared" si="36"/>
        <v>0</v>
      </c>
      <c r="H51" s="62">
        <f t="shared" si="36"/>
        <v>0</v>
      </c>
      <c r="I51" s="62">
        <f t="shared" si="36"/>
        <v>0</v>
      </c>
      <c r="J51" s="62">
        <f t="shared" si="36"/>
        <v>0</v>
      </c>
      <c r="K51" s="62">
        <f t="shared" si="36"/>
        <v>0</v>
      </c>
      <c r="L51" s="62">
        <f t="shared" si="36"/>
        <v>0</v>
      </c>
      <c r="M51" s="62">
        <f t="shared" si="36"/>
        <v>0</v>
      </c>
      <c r="N51" s="63" t="s">
        <v>304</v>
      </c>
      <c r="O51" s="63" t="str" cm="1">
        <f t="array" ref="O51">IFERROR(IF(N51="NO",MODE(IF($F$7:$M$7="YES",IF(F51:M51&gt;0,F51:M51))),MODE(IF($F$7:$M$7="YES",F51:M51))),"")</f>
        <v/>
      </c>
      <c r="P51" s="63" t="s">
        <v>304</v>
      </c>
      <c r="Q51" s="63" t="str" cm="1">
        <f t="array" ref="Q51">IFERROR(IF(P51="NO",MEDIAN(IF($F$7:$M$7="YES",IF(F51:M51&gt;0,F51:M51))),MEDIAN(IF($F$7:$M$7="YES",F51:M51))),"")</f>
        <v/>
      </c>
      <c r="R51" s="63" t="str">
        <f t="shared" ref="R51" si="37">IF(O51="","Median","Mode")</f>
        <v>Median</v>
      </c>
      <c r="S51" s="60"/>
      <c r="T51" s="60"/>
      <c r="U51" s="60"/>
      <c r="V51" s="60"/>
      <c r="W51" s="60"/>
      <c r="X51" s="60"/>
      <c r="Y51" s="60"/>
      <c r="Z51" s="60"/>
      <c r="AA51" s="60"/>
      <c r="AB51" s="60"/>
      <c r="AC51" s="60"/>
      <c r="AD51" s="60"/>
      <c r="AE51" s="60"/>
      <c r="AF51" s="60"/>
      <c r="AG51" s="60"/>
      <c r="AH51" s="60"/>
      <c r="AI51" s="60"/>
      <c r="AJ51" s="60"/>
      <c r="AK51" s="60"/>
      <c r="AL51" s="60"/>
    </row>
    <row r="52" spans="2:38" ht="15" hidden="1" customHeight="1">
      <c r="B52" s="214">
        <f t="shared" ref="B52" si="38">B50+1</f>
        <v>12</v>
      </c>
      <c r="C52" s="216"/>
      <c r="D52" s="218"/>
      <c r="E52" s="56"/>
      <c r="F52" s="57">
        <v>0</v>
      </c>
      <c r="G52" s="57">
        <v>0</v>
      </c>
      <c r="H52" s="57">
        <v>0</v>
      </c>
      <c r="I52" s="57">
        <v>0</v>
      </c>
      <c r="J52" s="57">
        <v>0</v>
      </c>
      <c r="K52" s="57">
        <v>0</v>
      </c>
      <c r="L52" s="57">
        <v>0</v>
      </c>
      <c r="M52" s="57">
        <v>0</v>
      </c>
      <c r="N52" s="58"/>
      <c r="O52" s="58"/>
      <c r="P52" s="58"/>
      <c r="Q52" s="58"/>
      <c r="R52" s="59"/>
      <c r="S52" s="60"/>
      <c r="T52" s="60"/>
      <c r="U52" s="60"/>
      <c r="V52" s="60"/>
      <c r="W52" s="60"/>
      <c r="X52" s="60"/>
      <c r="Y52" s="60"/>
      <c r="Z52" s="60"/>
      <c r="AA52" s="60"/>
      <c r="AB52" s="60"/>
      <c r="AC52" s="60"/>
      <c r="AD52" s="60"/>
      <c r="AE52" s="60"/>
      <c r="AF52" s="60"/>
      <c r="AG52" s="60"/>
      <c r="AH52" s="60"/>
      <c r="AI52" s="60"/>
      <c r="AJ52" s="60"/>
      <c r="AK52" s="60"/>
      <c r="AL52" s="60"/>
    </row>
    <row r="53" spans="2:38" ht="14.45" hidden="1" thickBot="1">
      <c r="B53" s="215"/>
      <c r="C53" s="217"/>
      <c r="D53" s="219"/>
      <c r="E53" s="61" t="s">
        <v>303</v>
      </c>
      <c r="F53" s="62">
        <f t="shared" ref="F53:M53" si="39">IF(ISBLANK(F52),"",IF(ISBLANK(F54),"",ROUND(F54-F52,10)))</f>
        <v>0</v>
      </c>
      <c r="G53" s="62">
        <f t="shared" si="39"/>
        <v>0</v>
      </c>
      <c r="H53" s="62">
        <f t="shared" si="39"/>
        <v>0</v>
      </c>
      <c r="I53" s="62">
        <f t="shared" si="39"/>
        <v>0</v>
      </c>
      <c r="J53" s="62">
        <f t="shared" si="39"/>
        <v>0</v>
      </c>
      <c r="K53" s="62">
        <f t="shared" si="39"/>
        <v>0</v>
      </c>
      <c r="L53" s="62">
        <f t="shared" si="39"/>
        <v>0</v>
      </c>
      <c r="M53" s="62">
        <f t="shared" si="39"/>
        <v>0</v>
      </c>
      <c r="N53" s="63" t="s">
        <v>304</v>
      </c>
      <c r="O53" s="63" t="str" cm="1">
        <f t="array" ref="O53">IFERROR(IF(N53="NO",MODE(IF($F$7:$M$7="YES",IF(F53:M53&gt;0,F53:M53))),MODE(IF($F$7:$M$7="YES",F53:M53))),"")</f>
        <v/>
      </c>
      <c r="P53" s="63" t="s">
        <v>304</v>
      </c>
      <c r="Q53" s="63" t="str" cm="1">
        <f t="array" ref="Q53">IFERROR(IF(P53="NO",MEDIAN(IF($F$7:$M$7="YES",IF(F53:M53&gt;0,F53:M53))),MEDIAN(IF($F$7:$M$7="YES",F53:M53))),"")</f>
        <v/>
      </c>
      <c r="R53" s="63" t="str">
        <f t="shared" ref="R53" si="40">IF(O53="","Median","Mode")</f>
        <v>Median</v>
      </c>
      <c r="S53" s="60"/>
      <c r="T53" s="60"/>
      <c r="U53" s="60"/>
      <c r="V53" s="60"/>
      <c r="W53" s="60"/>
      <c r="X53" s="60"/>
      <c r="Y53" s="60"/>
      <c r="Z53" s="60"/>
      <c r="AA53" s="60"/>
      <c r="AB53" s="60"/>
      <c r="AC53" s="60"/>
      <c r="AD53" s="60"/>
      <c r="AE53" s="60"/>
      <c r="AF53" s="60"/>
      <c r="AG53" s="60"/>
      <c r="AH53" s="60"/>
      <c r="AI53" s="60"/>
      <c r="AJ53" s="60"/>
      <c r="AK53" s="60"/>
      <c r="AL53" s="60"/>
    </row>
    <row r="54" spans="2:38" ht="15" hidden="1" customHeight="1">
      <c r="B54" s="214">
        <f t="shared" ref="B54" si="41">B52+1</f>
        <v>13</v>
      </c>
      <c r="C54" s="216"/>
      <c r="D54" s="218"/>
      <c r="E54" s="56"/>
      <c r="F54" s="57">
        <v>0</v>
      </c>
      <c r="G54" s="57">
        <v>0</v>
      </c>
      <c r="H54" s="57">
        <v>0</v>
      </c>
      <c r="I54" s="57">
        <v>0</v>
      </c>
      <c r="J54" s="57">
        <v>0</v>
      </c>
      <c r="K54" s="57">
        <v>0</v>
      </c>
      <c r="L54" s="57">
        <v>0</v>
      </c>
      <c r="M54" s="57">
        <v>0</v>
      </c>
      <c r="N54" s="58"/>
      <c r="O54" s="58"/>
      <c r="P54" s="58"/>
      <c r="Q54" s="58"/>
      <c r="R54" s="59"/>
      <c r="S54" s="60"/>
      <c r="T54" s="60"/>
      <c r="U54" s="60"/>
      <c r="V54" s="60"/>
      <c r="W54" s="60"/>
      <c r="X54" s="60"/>
      <c r="Y54" s="60"/>
      <c r="Z54" s="60"/>
      <c r="AA54" s="60"/>
      <c r="AB54" s="60"/>
      <c r="AC54" s="60"/>
      <c r="AD54" s="60"/>
      <c r="AE54" s="60"/>
      <c r="AF54" s="60"/>
      <c r="AG54" s="60"/>
      <c r="AH54" s="60"/>
      <c r="AI54" s="60"/>
      <c r="AJ54" s="60"/>
      <c r="AK54" s="60"/>
      <c r="AL54" s="60"/>
    </row>
    <row r="55" spans="2:38" ht="14.45" hidden="1" thickBot="1">
      <c r="B55" s="215"/>
      <c r="C55" s="217"/>
      <c r="D55" s="219"/>
      <c r="E55" s="61" t="s">
        <v>303</v>
      </c>
      <c r="F55" s="62">
        <f t="shared" ref="F55:M55" si="42">IF(ISBLANK(F54),"",IF(ISBLANK(F56),"",ROUND(F56-F54,10)))</f>
        <v>0</v>
      </c>
      <c r="G55" s="62">
        <f t="shared" si="42"/>
        <v>0</v>
      </c>
      <c r="H55" s="62">
        <f t="shared" si="42"/>
        <v>0</v>
      </c>
      <c r="I55" s="62">
        <f t="shared" si="42"/>
        <v>0</v>
      </c>
      <c r="J55" s="62">
        <f t="shared" si="42"/>
        <v>0</v>
      </c>
      <c r="K55" s="62">
        <f t="shared" si="42"/>
        <v>0</v>
      </c>
      <c r="L55" s="62">
        <f t="shared" si="42"/>
        <v>0</v>
      </c>
      <c r="M55" s="62">
        <f t="shared" si="42"/>
        <v>0</v>
      </c>
      <c r="N55" s="63" t="s">
        <v>304</v>
      </c>
      <c r="O55" s="63" t="str" cm="1">
        <f t="array" ref="O55">IFERROR(IF(N55="NO",MODE(IF($F$7:$M$7="YES",IF(F55:M55&gt;0,F55:M55))),MODE(IF($F$7:$M$7="YES",F55:M55))),"")</f>
        <v/>
      </c>
      <c r="P55" s="63" t="s">
        <v>304</v>
      </c>
      <c r="Q55" s="63" t="str" cm="1">
        <f t="array" ref="Q55">IFERROR(IF(P55="NO",MEDIAN(IF($F$7:$M$7="YES",IF(F55:M55&gt;0,F55:M55))),MEDIAN(IF($F$7:$M$7="YES",F55:M55))),"")</f>
        <v/>
      </c>
      <c r="R55" s="63" t="str">
        <f t="shared" ref="R55" si="43">IF(O55="","Median","Mode")</f>
        <v>Median</v>
      </c>
      <c r="S55" s="60"/>
      <c r="T55" s="60"/>
      <c r="U55" s="60"/>
      <c r="V55" s="60"/>
      <c r="W55" s="60"/>
      <c r="X55" s="60"/>
      <c r="Y55" s="60"/>
      <c r="Z55" s="60"/>
      <c r="AA55" s="60"/>
      <c r="AB55" s="60"/>
      <c r="AC55" s="60"/>
      <c r="AD55" s="60"/>
      <c r="AE55" s="60"/>
      <c r="AF55" s="60"/>
      <c r="AG55" s="60"/>
      <c r="AH55" s="60"/>
      <c r="AI55" s="60"/>
      <c r="AJ55" s="60"/>
      <c r="AK55" s="60"/>
      <c r="AL55" s="60"/>
    </row>
    <row r="56" spans="2:38" ht="15" hidden="1" customHeight="1">
      <c r="B56" s="214">
        <f t="shared" ref="B56" si="44">B54+1</f>
        <v>14</v>
      </c>
      <c r="C56" s="216"/>
      <c r="D56" s="218"/>
      <c r="E56" s="56"/>
      <c r="F56" s="57">
        <v>0</v>
      </c>
      <c r="G56" s="57">
        <v>0</v>
      </c>
      <c r="H56" s="57">
        <v>0</v>
      </c>
      <c r="I56" s="57">
        <v>0</v>
      </c>
      <c r="J56" s="57">
        <v>0</v>
      </c>
      <c r="K56" s="57">
        <v>0</v>
      </c>
      <c r="L56" s="57">
        <v>0</v>
      </c>
      <c r="M56" s="57">
        <v>0</v>
      </c>
      <c r="N56" s="58"/>
      <c r="O56" s="58"/>
      <c r="P56" s="58"/>
      <c r="Q56" s="58"/>
      <c r="R56" s="59"/>
      <c r="S56" s="60"/>
      <c r="T56" s="60"/>
      <c r="U56" s="60"/>
      <c r="V56" s="60"/>
      <c r="W56" s="60"/>
      <c r="X56" s="60"/>
      <c r="Y56" s="60"/>
      <c r="Z56" s="60"/>
      <c r="AA56" s="60"/>
      <c r="AB56" s="60"/>
      <c r="AC56" s="60"/>
      <c r="AD56" s="60"/>
      <c r="AE56" s="60"/>
      <c r="AF56" s="60"/>
      <c r="AG56" s="60"/>
      <c r="AH56" s="60"/>
      <c r="AI56" s="60"/>
      <c r="AJ56" s="60"/>
      <c r="AK56" s="60"/>
      <c r="AL56" s="60"/>
    </row>
    <row r="57" spans="2:38" ht="14.45" hidden="1" thickBot="1">
      <c r="B57" s="215"/>
      <c r="C57" s="217"/>
      <c r="D57" s="219"/>
      <c r="E57" s="61" t="s">
        <v>303</v>
      </c>
      <c r="F57" s="62">
        <f t="shared" ref="F57:M57" si="45">IF(ISBLANK(F56),"",IF(ISBLANK(F58),"",ROUND(F58-F56,10)))</f>
        <v>0</v>
      </c>
      <c r="G57" s="62">
        <f t="shared" si="45"/>
        <v>0</v>
      </c>
      <c r="H57" s="62">
        <f t="shared" si="45"/>
        <v>0</v>
      </c>
      <c r="I57" s="62">
        <f t="shared" si="45"/>
        <v>0</v>
      </c>
      <c r="J57" s="62">
        <f t="shared" si="45"/>
        <v>0</v>
      </c>
      <c r="K57" s="62">
        <f t="shared" si="45"/>
        <v>0</v>
      </c>
      <c r="L57" s="62">
        <f t="shared" si="45"/>
        <v>0</v>
      </c>
      <c r="M57" s="62">
        <f t="shared" si="45"/>
        <v>0</v>
      </c>
      <c r="N57" s="63" t="s">
        <v>304</v>
      </c>
      <c r="O57" s="63" t="str" cm="1">
        <f t="array" ref="O57">IFERROR(IF(N57="NO",MODE(IF($F$7:$M$7="YES",IF(F57:M57&gt;0,F57:M57))),MODE(IF($F$7:$M$7="YES",F57:M57))),"")</f>
        <v/>
      </c>
      <c r="P57" s="63" t="s">
        <v>304</v>
      </c>
      <c r="Q57" s="63" t="str" cm="1">
        <f t="array" ref="Q57">IFERROR(IF(P57="NO",MEDIAN(IF($F$7:$M$7="YES",IF(F57:M57&gt;0,F57:M57))),MEDIAN(IF($F$7:$M$7="YES",F57:M57))),"")</f>
        <v/>
      </c>
      <c r="R57" s="63" t="str">
        <f t="shared" ref="R57" si="46">IF(O57="","Median","Mode")</f>
        <v>Median</v>
      </c>
      <c r="S57" s="60"/>
      <c r="T57" s="60"/>
      <c r="U57" s="60"/>
      <c r="V57" s="60"/>
      <c r="W57" s="60"/>
      <c r="X57" s="60"/>
      <c r="Y57" s="60"/>
      <c r="Z57" s="60"/>
      <c r="AA57" s="60"/>
      <c r="AB57" s="60"/>
      <c r="AC57" s="60"/>
      <c r="AD57" s="60"/>
      <c r="AE57" s="60"/>
      <c r="AF57" s="60"/>
      <c r="AG57" s="60"/>
      <c r="AH57" s="60"/>
      <c r="AI57" s="60"/>
      <c r="AJ57" s="60"/>
      <c r="AK57" s="60"/>
      <c r="AL57" s="60"/>
    </row>
    <row r="58" spans="2:38" ht="15" hidden="1" customHeight="1">
      <c r="B58" s="214">
        <f t="shared" ref="B58" si="47">B56+1</f>
        <v>15</v>
      </c>
      <c r="C58" s="216"/>
      <c r="D58" s="218"/>
      <c r="E58" s="56"/>
      <c r="F58" s="57">
        <v>0</v>
      </c>
      <c r="G58" s="57">
        <v>0</v>
      </c>
      <c r="H58" s="57">
        <v>0</v>
      </c>
      <c r="I58" s="57">
        <v>0</v>
      </c>
      <c r="J58" s="57">
        <v>0</v>
      </c>
      <c r="K58" s="57">
        <v>0</v>
      </c>
      <c r="L58" s="57">
        <v>0</v>
      </c>
      <c r="M58" s="57">
        <v>0</v>
      </c>
      <c r="N58" s="58"/>
      <c r="O58" s="58"/>
      <c r="P58" s="58"/>
      <c r="Q58" s="58"/>
      <c r="R58" s="59"/>
      <c r="S58" s="60"/>
      <c r="T58" s="60"/>
      <c r="U58" s="60"/>
      <c r="V58" s="60"/>
      <c r="W58" s="60"/>
      <c r="X58" s="60"/>
      <c r="Y58" s="60"/>
      <c r="Z58" s="60"/>
      <c r="AA58" s="60"/>
      <c r="AB58" s="60"/>
      <c r="AC58" s="60"/>
      <c r="AD58" s="60"/>
      <c r="AE58" s="60"/>
      <c r="AF58" s="60"/>
      <c r="AG58" s="60"/>
      <c r="AH58" s="60"/>
      <c r="AI58" s="60"/>
      <c r="AJ58" s="60"/>
      <c r="AK58" s="60"/>
      <c r="AL58" s="60"/>
    </row>
    <row r="59" spans="2:38" ht="14.45" hidden="1" thickBot="1">
      <c r="B59" s="215"/>
      <c r="C59" s="217"/>
      <c r="D59" s="219"/>
      <c r="E59" s="61" t="s">
        <v>303</v>
      </c>
      <c r="F59" s="62">
        <f t="shared" ref="F59:M59" si="48">IF(ISBLANK(F58),"",IF(ISBLANK(F60),"",ROUND(F60-F58,10)))</f>
        <v>0</v>
      </c>
      <c r="G59" s="62">
        <f t="shared" si="48"/>
        <v>0</v>
      </c>
      <c r="H59" s="62">
        <f t="shared" si="48"/>
        <v>0</v>
      </c>
      <c r="I59" s="62">
        <f t="shared" si="48"/>
        <v>0</v>
      </c>
      <c r="J59" s="62">
        <f t="shared" si="48"/>
        <v>0</v>
      </c>
      <c r="K59" s="62">
        <f t="shared" si="48"/>
        <v>0</v>
      </c>
      <c r="L59" s="62">
        <f t="shared" si="48"/>
        <v>0</v>
      </c>
      <c r="M59" s="62">
        <f t="shared" si="48"/>
        <v>0</v>
      </c>
      <c r="N59" s="63" t="s">
        <v>304</v>
      </c>
      <c r="O59" s="63" t="str" cm="1">
        <f t="array" ref="O59">IFERROR(IF(N59="NO",MODE(IF($F$7:$M$7="YES",IF(F59:M59&gt;0,F59:M59))),MODE(IF($F$7:$M$7="YES",F59:M59))),"")</f>
        <v/>
      </c>
      <c r="P59" s="63" t="s">
        <v>304</v>
      </c>
      <c r="Q59" s="63" t="str" cm="1">
        <f t="array" ref="Q59">IFERROR(IF(P59="NO",MEDIAN(IF($F$7:$M$7="YES",IF(F59:M59&gt;0,F59:M59))),MEDIAN(IF($F$7:$M$7="YES",F59:M59))),"")</f>
        <v/>
      </c>
      <c r="R59" s="63" t="str">
        <f t="shared" ref="R59" si="49">IF(O59="","Median","Mode")</f>
        <v>Median</v>
      </c>
      <c r="S59" s="60"/>
      <c r="T59" s="60"/>
      <c r="U59" s="60"/>
      <c r="V59" s="60"/>
      <c r="W59" s="60"/>
      <c r="X59" s="60"/>
      <c r="Y59" s="60"/>
      <c r="Z59" s="60"/>
      <c r="AA59" s="60"/>
      <c r="AB59" s="60"/>
      <c r="AC59" s="60"/>
      <c r="AD59" s="60"/>
      <c r="AE59" s="60"/>
      <c r="AF59" s="60"/>
      <c r="AG59" s="60"/>
      <c r="AH59" s="60"/>
      <c r="AI59" s="60"/>
      <c r="AJ59" s="60"/>
      <c r="AK59" s="60"/>
      <c r="AL59" s="60"/>
    </row>
    <row r="60" spans="2:38" ht="15" hidden="1" customHeight="1">
      <c r="B60" s="214">
        <f t="shared" ref="B60" si="50">B58+1</f>
        <v>16</v>
      </c>
      <c r="C60" s="216"/>
      <c r="D60" s="218"/>
      <c r="E60" s="56"/>
      <c r="F60" s="57">
        <v>0</v>
      </c>
      <c r="G60" s="57">
        <v>0</v>
      </c>
      <c r="H60" s="57">
        <v>0</v>
      </c>
      <c r="I60" s="57">
        <v>0</v>
      </c>
      <c r="J60" s="57">
        <v>0</v>
      </c>
      <c r="K60" s="57">
        <v>0</v>
      </c>
      <c r="L60" s="57">
        <v>0</v>
      </c>
      <c r="M60" s="57">
        <v>0</v>
      </c>
      <c r="N60" s="58"/>
      <c r="O60" s="58"/>
      <c r="P60" s="58"/>
      <c r="Q60" s="58"/>
      <c r="R60" s="59"/>
      <c r="S60" s="60"/>
      <c r="T60" s="60"/>
      <c r="U60" s="60"/>
      <c r="V60" s="60"/>
      <c r="W60" s="60"/>
      <c r="X60" s="60"/>
      <c r="Y60" s="60"/>
      <c r="Z60" s="60"/>
      <c r="AA60" s="60"/>
      <c r="AB60" s="60"/>
      <c r="AC60" s="60"/>
      <c r="AD60" s="60"/>
      <c r="AE60" s="60"/>
      <c r="AF60" s="60"/>
      <c r="AG60" s="60"/>
      <c r="AH60" s="60"/>
      <c r="AI60" s="60"/>
      <c r="AJ60" s="60"/>
      <c r="AK60" s="60"/>
      <c r="AL60" s="60"/>
    </row>
    <row r="61" spans="2:38" ht="14.45" hidden="1" thickBot="1">
      <c r="B61" s="215"/>
      <c r="C61" s="217"/>
      <c r="D61" s="219"/>
      <c r="E61" s="61" t="s">
        <v>303</v>
      </c>
      <c r="F61" s="62">
        <f t="shared" ref="F61:M61" si="51">IF(ISBLANK(F60),"",IF(ISBLANK(F62),"",ROUND(F62-F60,10)))</f>
        <v>0</v>
      </c>
      <c r="G61" s="62">
        <f t="shared" si="51"/>
        <v>0</v>
      </c>
      <c r="H61" s="62">
        <f t="shared" si="51"/>
        <v>0</v>
      </c>
      <c r="I61" s="62">
        <f t="shared" si="51"/>
        <v>0</v>
      </c>
      <c r="J61" s="62">
        <f t="shared" si="51"/>
        <v>0</v>
      </c>
      <c r="K61" s="62">
        <f t="shared" si="51"/>
        <v>0</v>
      </c>
      <c r="L61" s="62">
        <f t="shared" si="51"/>
        <v>0</v>
      </c>
      <c r="M61" s="62">
        <f t="shared" si="51"/>
        <v>0</v>
      </c>
      <c r="N61" s="63" t="s">
        <v>304</v>
      </c>
      <c r="O61" s="63" t="str" cm="1">
        <f t="array" ref="O61">IFERROR(IF(N61="NO",MODE(IF($F$7:$M$7="YES",IF(F61:M61&gt;0,F61:M61))),MODE(IF($F$7:$M$7="YES",F61:M61))),"")</f>
        <v/>
      </c>
      <c r="P61" s="63" t="s">
        <v>304</v>
      </c>
      <c r="Q61" s="63" t="str" cm="1">
        <f t="array" ref="Q61">IFERROR(IF(P61="NO",MEDIAN(IF($F$7:$M$7="YES",IF(F61:M61&gt;0,F61:M61))),MEDIAN(IF($F$7:$M$7="YES",F61:M61))),"")</f>
        <v/>
      </c>
      <c r="R61" s="63" t="str">
        <f t="shared" ref="R61" si="52">IF(O61="","Median","Mode")</f>
        <v>Median</v>
      </c>
      <c r="S61" s="60"/>
      <c r="T61" s="60"/>
      <c r="U61" s="60"/>
      <c r="V61" s="60"/>
      <c r="W61" s="60"/>
      <c r="X61" s="60"/>
      <c r="Y61" s="60"/>
      <c r="Z61" s="60"/>
      <c r="AA61" s="60"/>
      <c r="AB61" s="60"/>
      <c r="AC61" s="60"/>
      <c r="AD61" s="60"/>
      <c r="AE61" s="60"/>
      <c r="AF61" s="60"/>
      <c r="AG61" s="60"/>
      <c r="AH61" s="60"/>
      <c r="AI61" s="60"/>
      <c r="AJ61" s="60"/>
      <c r="AK61" s="60"/>
      <c r="AL61" s="60"/>
    </row>
    <row r="62" spans="2:38" ht="15" hidden="1" customHeight="1">
      <c r="B62" s="214">
        <f t="shared" ref="B62" si="53">B60+1</f>
        <v>17</v>
      </c>
      <c r="C62" s="216"/>
      <c r="D62" s="218"/>
      <c r="E62" s="56"/>
      <c r="F62" s="57">
        <v>0</v>
      </c>
      <c r="G62" s="57">
        <v>0</v>
      </c>
      <c r="H62" s="57">
        <v>0</v>
      </c>
      <c r="I62" s="57">
        <v>0</v>
      </c>
      <c r="J62" s="57">
        <v>0</v>
      </c>
      <c r="K62" s="57">
        <v>0</v>
      </c>
      <c r="L62" s="57">
        <v>0</v>
      </c>
      <c r="M62" s="57">
        <v>0</v>
      </c>
      <c r="N62" s="58"/>
      <c r="O62" s="58"/>
      <c r="P62" s="58"/>
      <c r="Q62" s="58"/>
      <c r="R62" s="59"/>
      <c r="S62" s="60"/>
      <c r="T62" s="60"/>
      <c r="U62" s="60"/>
      <c r="V62" s="60"/>
      <c r="W62" s="60"/>
      <c r="X62" s="60"/>
      <c r="Y62" s="60"/>
      <c r="Z62" s="60"/>
      <c r="AA62" s="60"/>
      <c r="AB62" s="60"/>
      <c r="AC62" s="60"/>
      <c r="AD62" s="60"/>
      <c r="AE62" s="60"/>
      <c r="AF62" s="60"/>
      <c r="AG62" s="60"/>
      <c r="AH62" s="60"/>
      <c r="AI62" s="60"/>
      <c r="AJ62" s="60"/>
      <c r="AK62" s="60"/>
      <c r="AL62" s="60"/>
    </row>
    <row r="63" spans="2:38" ht="14.45" hidden="1" thickBot="1">
      <c r="B63" s="215"/>
      <c r="C63" s="217"/>
      <c r="D63" s="219"/>
      <c r="E63" s="61" t="s">
        <v>303</v>
      </c>
      <c r="F63" s="62">
        <f t="shared" ref="F63:M63" si="54">IF(ISBLANK(F62),"",IF(ISBLANK(F64),"",ROUND(F64-F62,10)))</f>
        <v>0</v>
      </c>
      <c r="G63" s="62">
        <f t="shared" si="54"/>
        <v>0</v>
      </c>
      <c r="H63" s="62">
        <f t="shared" si="54"/>
        <v>0</v>
      </c>
      <c r="I63" s="62">
        <f t="shared" si="54"/>
        <v>0</v>
      </c>
      <c r="J63" s="62">
        <f t="shared" si="54"/>
        <v>0</v>
      </c>
      <c r="K63" s="62">
        <f t="shared" si="54"/>
        <v>0</v>
      </c>
      <c r="L63" s="62">
        <f t="shared" si="54"/>
        <v>0</v>
      </c>
      <c r="M63" s="62">
        <f t="shared" si="54"/>
        <v>0</v>
      </c>
      <c r="N63" s="63" t="s">
        <v>304</v>
      </c>
      <c r="O63" s="63" t="str" cm="1">
        <f t="array" ref="O63">IFERROR(IF(N63="NO",MODE(IF($F$7:$M$7="YES",IF(F63:M63&gt;0,F63:M63))),MODE(IF($F$7:$M$7="YES",F63:M63))),"")</f>
        <v/>
      </c>
      <c r="P63" s="63" t="s">
        <v>304</v>
      </c>
      <c r="Q63" s="63" t="str" cm="1">
        <f t="array" ref="Q63">IFERROR(IF(P63="NO",MEDIAN(IF($F$7:$M$7="YES",IF(F63:M63&gt;0,F63:M63))),MEDIAN(IF($F$7:$M$7="YES",F63:M63))),"")</f>
        <v/>
      </c>
      <c r="R63" s="63" t="str">
        <f t="shared" ref="R63" si="55">IF(O63="","Median","Mode")</f>
        <v>Median</v>
      </c>
      <c r="S63" s="60"/>
      <c r="T63" s="60"/>
      <c r="U63" s="60"/>
      <c r="V63" s="60"/>
      <c r="W63" s="60"/>
      <c r="X63" s="60"/>
      <c r="Y63" s="60"/>
      <c r="Z63" s="60"/>
      <c r="AA63" s="60"/>
      <c r="AB63" s="60"/>
      <c r="AC63" s="60"/>
      <c r="AD63" s="60"/>
      <c r="AE63" s="60"/>
      <c r="AF63" s="60"/>
      <c r="AG63" s="60"/>
      <c r="AH63" s="60"/>
      <c r="AI63" s="60"/>
      <c r="AJ63" s="60"/>
      <c r="AK63" s="60"/>
      <c r="AL63" s="60"/>
    </row>
    <row r="64" spans="2:38" ht="15" hidden="1" customHeight="1">
      <c r="B64" s="214">
        <f t="shared" ref="B64" si="56">B62+1</f>
        <v>18</v>
      </c>
      <c r="C64" s="216"/>
      <c r="D64" s="218"/>
      <c r="E64" s="56"/>
      <c r="F64" s="57">
        <v>0</v>
      </c>
      <c r="G64" s="57">
        <v>0</v>
      </c>
      <c r="H64" s="57">
        <v>0</v>
      </c>
      <c r="I64" s="57">
        <v>0</v>
      </c>
      <c r="J64" s="57">
        <v>0</v>
      </c>
      <c r="K64" s="57">
        <v>0</v>
      </c>
      <c r="L64" s="57">
        <v>0</v>
      </c>
      <c r="M64" s="57">
        <v>0</v>
      </c>
      <c r="N64" s="58"/>
      <c r="O64" s="58"/>
      <c r="P64" s="58"/>
      <c r="Q64" s="58"/>
      <c r="R64" s="59"/>
      <c r="S64" s="60"/>
      <c r="T64" s="60"/>
      <c r="U64" s="60"/>
      <c r="V64" s="60"/>
      <c r="W64" s="60"/>
      <c r="X64" s="60"/>
      <c r="Y64" s="60"/>
      <c r="Z64" s="60"/>
      <c r="AA64" s="60"/>
      <c r="AB64" s="60"/>
      <c r="AC64" s="60"/>
      <c r="AD64" s="60"/>
      <c r="AE64" s="60"/>
      <c r="AF64" s="60"/>
      <c r="AG64" s="60"/>
      <c r="AH64" s="60"/>
      <c r="AI64" s="60"/>
      <c r="AJ64" s="60"/>
      <c r="AK64" s="60"/>
      <c r="AL64" s="60"/>
    </row>
    <row r="65" spans="2:38" ht="14.45" hidden="1" thickBot="1">
      <c r="B65" s="215"/>
      <c r="C65" s="217"/>
      <c r="D65" s="219"/>
      <c r="E65" s="61" t="s">
        <v>303</v>
      </c>
      <c r="F65" s="62">
        <f t="shared" ref="F65:M65" si="57">IF(ISBLANK(F64),"",IF(ISBLANK(F66),"",ROUND(F66-F64,10)))</f>
        <v>0</v>
      </c>
      <c r="G65" s="62">
        <f t="shared" si="57"/>
        <v>0</v>
      </c>
      <c r="H65" s="62">
        <f t="shared" si="57"/>
        <v>0</v>
      </c>
      <c r="I65" s="62">
        <f t="shared" si="57"/>
        <v>0</v>
      </c>
      <c r="J65" s="62">
        <f t="shared" si="57"/>
        <v>0</v>
      </c>
      <c r="K65" s="62">
        <f t="shared" si="57"/>
        <v>0</v>
      </c>
      <c r="L65" s="62">
        <f t="shared" si="57"/>
        <v>0</v>
      </c>
      <c r="M65" s="62">
        <f t="shared" si="57"/>
        <v>0</v>
      </c>
      <c r="N65" s="63" t="s">
        <v>304</v>
      </c>
      <c r="O65" s="63" t="str" cm="1">
        <f t="array" ref="O65">IFERROR(IF(N65="NO",MODE(IF($F$7:$M$7="YES",IF(F65:M65&gt;0,F65:M65))),MODE(IF($F$7:$M$7="YES",F65:M65))),"")</f>
        <v/>
      </c>
      <c r="P65" s="63" t="s">
        <v>304</v>
      </c>
      <c r="Q65" s="63" t="str" cm="1">
        <f t="array" ref="Q65">IFERROR(IF(P65="NO",MEDIAN(IF($F$7:$M$7="YES",IF(F65:M65&gt;0,F65:M65))),MEDIAN(IF($F$7:$M$7="YES",F65:M65))),"")</f>
        <v/>
      </c>
      <c r="R65" s="63" t="str">
        <f t="shared" ref="R65" si="58">IF(O65="","Median","Mode")</f>
        <v>Median</v>
      </c>
      <c r="S65" s="60"/>
      <c r="T65" s="60"/>
      <c r="U65" s="60"/>
      <c r="V65" s="60"/>
      <c r="W65" s="60"/>
      <c r="X65" s="60"/>
      <c r="Y65" s="60"/>
      <c r="Z65" s="60"/>
      <c r="AA65" s="60"/>
      <c r="AB65" s="60"/>
      <c r="AC65" s="60"/>
      <c r="AD65" s="60"/>
      <c r="AE65" s="60"/>
      <c r="AF65" s="60"/>
      <c r="AG65" s="60"/>
      <c r="AH65" s="60"/>
      <c r="AI65" s="60"/>
      <c r="AJ65" s="60"/>
      <c r="AK65" s="60"/>
      <c r="AL65" s="60"/>
    </row>
    <row r="66" spans="2:38" ht="15" hidden="1" customHeight="1">
      <c r="B66" s="214">
        <f t="shared" ref="B66" si="59">B64+1</f>
        <v>19</v>
      </c>
      <c r="C66" s="216"/>
      <c r="D66" s="218"/>
      <c r="E66" s="56"/>
      <c r="F66" s="57">
        <v>0</v>
      </c>
      <c r="G66" s="57">
        <v>0</v>
      </c>
      <c r="H66" s="57">
        <v>0</v>
      </c>
      <c r="I66" s="57">
        <v>0</v>
      </c>
      <c r="J66" s="57">
        <v>0</v>
      </c>
      <c r="K66" s="57">
        <v>0</v>
      </c>
      <c r="L66" s="57">
        <v>0</v>
      </c>
      <c r="M66" s="57">
        <v>0</v>
      </c>
      <c r="N66" s="58"/>
      <c r="O66" s="58"/>
      <c r="P66" s="58"/>
      <c r="Q66" s="58"/>
      <c r="R66" s="59"/>
      <c r="S66" s="60"/>
      <c r="T66" s="60"/>
      <c r="U66" s="60"/>
      <c r="V66" s="60"/>
      <c r="W66" s="60"/>
      <c r="X66" s="60"/>
      <c r="Y66" s="60"/>
      <c r="Z66" s="60"/>
      <c r="AA66" s="60"/>
      <c r="AB66" s="60"/>
      <c r="AC66" s="60"/>
      <c r="AD66" s="60"/>
      <c r="AE66" s="60"/>
      <c r="AF66" s="60"/>
      <c r="AG66" s="60"/>
      <c r="AH66" s="60"/>
      <c r="AI66" s="60"/>
      <c r="AJ66" s="60"/>
      <c r="AK66" s="60"/>
      <c r="AL66" s="60"/>
    </row>
    <row r="67" spans="2:38" ht="14.45" hidden="1" thickBot="1">
      <c r="B67" s="215"/>
      <c r="C67" s="217"/>
      <c r="D67" s="219"/>
      <c r="E67" s="61" t="s">
        <v>303</v>
      </c>
      <c r="F67" s="62">
        <f t="shared" ref="F67:M67" si="60">IF(ISBLANK(F66),"",IF(ISBLANK(F68),"",ROUND(F68-F66,10)))</f>
        <v>0</v>
      </c>
      <c r="G67" s="62">
        <f t="shared" si="60"/>
        <v>0</v>
      </c>
      <c r="H67" s="62">
        <f t="shared" si="60"/>
        <v>0</v>
      </c>
      <c r="I67" s="62">
        <f t="shared" si="60"/>
        <v>0</v>
      </c>
      <c r="J67" s="62">
        <f t="shared" si="60"/>
        <v>0</v>
      </c>
      <c r="K67" s="62">
        <f t="shared" si="60"/>
        <v>0</v>
      </c>
      <c r="L67" s="62">
        <f t="shared" si="60"/>
        <v>0</v>
      </c>
      <c r="M67" s="62">
        <f t="shared" si="60"/>
        <v>0</v>
      </c>
      <c r="N67" s="63" t="s">
        <v>304</v>
      </c>
      <c r="O67" s="63" t="str" cm="1">
        <f t="array" ref="O67">IFERROR(IF(N67="NO",MODE(IF($F$7:$M$7="YES",IF(F67:M67&gt;0,F67:M67))),MODE(IF($F$7:$M$7="YES",F67:M67))),"")</f>
        <v/>
      </c>
      <c r="P67" s="63" t="s">
        <v>304</v>
      </c>
      <c r="Q67" s="63" t="str" cm="1">
        <f t="array" ref="Q67">IFERROR(IF(P67="NO",MEDIAN(IF($F$7:$M$7="YES",IF(F67:M67&gt;0,F67:M67))),MEDIAN(IF($F$7:$M$7="YES",F67:M67))),"")</f>
        <v/>
      </c>
      <c r="R67" s="63" t="str">
        <f t="shared" ref="R67" si="61">IF(O67="","Median","Mode")</f>
        <v>Median</v>
      </c>
      <c r="S67" s="60"/>
      <c r="T67" s="60"/>
      <c r="U67" s="60"/>
      <c r="V67" s="60"/>
      <c r="W67" s="60"/>
      <c r="X67" s="60"/>
      <c r="Y67" s="60"/>
      <c r="Z67" s="60"/>
      <c r="AA67" s="60"/>
      <c r="AB67" s="60"/>
      <c r="AC67" s="60"/>
      <c r="AD67" s="60"/>
      <c r="AE67" s="60"/>
      <c r="AF67" s="60"/>
      <c r="AG67" s="60"/>
      <c r="AH67" s="60"/>
      <c r="AI67" s="60"/>
      <c r="AJ67" s="60"/>
      <c r="AK67" s="60"/>
      <c r="AL67" s="60"/>
    </row>
    <row r="68" spans="2:38" ht="15" hidden="1" customHeight="1">
      <c r="B68" s="214">
        <f t="shared" ref="B68" si="62">B66+1</f>
        <v>20</v>
      </c>
      <c r="C68" s="216"/>
      <c r="D68" s="218"/>
      <c r="E68" s="56"/>
      <c r="F68" s="57">
        <v>0</v>
      </c>
      <c r="G68" s="57">
        <v>0</v>
      </c>
      <c r="H68" s="57">
        <v>0</v>
      </c>
      <c r="I68" s="57">
        <v>0</v>
      </c>
      <c r="J68" s="57">
        <v>0</v>
      </c>
      <c r="K68" s="57">
        <v>0</v>
      </c>
      <c r="L68" s="57">
        <v>0</v>
      </c>
      <c r="M68" s="57">
        <v>0</v>
      </c>
      <c r="N68" s="58"/>
      <c r="O68" s="58"/>
      <c r="P68" s="58"/>
      <c r="Q68" s="58"/>
      <c r="R68" s="59"/>
      <c r="S68" s="60"/>
      <c r="T68" s="60"/>
      <c r="U68" s="60"/>
      <c r="V68" s="60"/>
      <c r="W68" s="60"/>
      <c r="X68" s="60"/>
      <c r="Y68" s="60"/>
      <c r="Z68" s="60"/>
      <c r="AA68" s="60"/>
      <c r="AB68" s="60"/>
      <c r="AC68" s="60"/>
      <c r="AD68" s="60"/>
      <c r="AE68" s="60"/>
      <c r="AF68" s="60"/>
      <c r="AG68" s="60"/>
      <c r="AH68" s="60"/>
      <c r="AI68" s="60"/>
      <c r="AJ68" s="60"/>
      <c r="AK68" s="60"/>
      <c r="AL68" s="60"/>
    </row>
    <row r="69" spans="2:38" ht="14.45" hidden="1" thickBot="1">
      <c r="B69" s="215"/>
      <c r="C69" s="217"/>
      <c r="D69" s="219"/>
      <c r="E69" s="61" t="s">
        <v>303</v>
      </c>
      <c r="F69" s="62">
        <f t="shared" ref="F69:M69" si="63">IF(ISBLANK(F68),"",IF(ISBLANK(F70),"",ROUND(F70-F68,10)))</f>
        <v>0</v>
      </c>
      <c r="G69" s="62">
        <f t="shared" si="63"/>
        <v>0</v>
      </c>
      <c r="H69" s="62">
        <f t="shared" si="63"/>
        <v>0</v>
      </c>
      <c r="I69" s="62">
        <f t="shared" si="63"/>
        <v>0</v>
      </c>
      <c r="J69" s="62">
        <f t="shared" si="63"/>
        <v>0</v>
      </c>
      <c r="K69" s="62">
        <f t="shared" si="63"/>
        <v>0</v>
      </c>
      <c r="L69" s="62">
        <f t="shared" si="63"/>
        <v>0</v>
      </c>
      <c r="M69" s="62">
        <f t="shared" si="63"/>
        <v>0</v>
      </c>
      <c r="N69" s="63" t="s">
        <v>304</v>
      </c>
      <c r="O69" s="63" t="str" cm="1">
        <f t="array" ref="O69">IFERROR(IF(N69="NO",MODE(IF($F$7:$M$7="YES",IF(F69:M69&gt;0,F69:M69))),MODE(IF($F$7:$M$7="YES",F69:M69))),"")</f>
        <v/>
      </c>
      <c r="P69" s="63" t="s">
        <v>304</v>
      </c>
      <c r="Q69" s="63" t="str" cm="1">
        <f t="array" ref="Q69">IFERROR(IF(P69="NO",MEDIAN(IF($F$7:$M$7="YES",IF(F69:M69&gt;0,F69:M69))),MEDIAN(IF($F$7:$M$7="YES",F69:M69))),"")</f>
        <v/>
      </c>
      <c r="R69" s="63" t="str">
        <f t="shared" ref="R69" si="64">IF(O69="","Median","Mode")</f>
        <v>Median</v>
      </c>
      <c r="S69" s="60"/>
      <c r="T69" s="60"/>
      <c r="U69" s="60"/>
      <c r="V69" s="60"/>
      <c r="W69" s="60"/>
      <c r="X69" s="60"/>
      <c r="Y69" s="60"/>
      <c r="Z69" s="60"/>
      <c r="AA69" s="60"/>
      <c r="AB69" s="60"/>
      <c r="AC69" s="60"/>
      <c r="AD69" s="60"/>
      <c r="AE69" s="60"/>
      <c r="AF69" s="60"/>
      <c r="AG69" s="60"/>
      <c r="AH69" s="60"/>
      <c r="AI69" s="60"/>
      <c r="AJ69" s="60"/>
      <c r="AK69" s="60"/>
      <c r="AL69" s="60"/>
    </row>
    <row r="70" spans="2:38" ht="15" hidden="1" customHeight="1">
      <c r="B70" s="214">
        <f t="shared" ref="B70" si="65">B68+1</f>
        <v>21</v>
      </c>
      <c r="C70" s="216"/>
      <c r="D70" s="218"/>
      <c r="E70" s="56"/>
      <c r="F70" s="57">
        <v>0</v>
      </c>
      <c r="G70" s="57">
        <v>0</v>
      </c>
      <c r="H70" s="57">
        <v>0</v>
      </c>
      <c r="I70" s="57">
        <v>0</v>
      </c>
      <c r="J70" s="57">
        <v>0</v>
      </c>
      <c r="K70" s="57">
        <v>0</v>
      </c>
      <c r="L70" s="57">
        <v>0</v>
      </c>
      <c r="M70" s="57">
        <v>0</v>
      </c>
      <c r="N70" s="58"/>
      <c r="O70" s="58"/>
      <c r="P70" s="58"/>
      <c r="Q70" s="58"/>
      <c r="R70" s="59"/>
      <c r="S70" s="60"/>
      <c r="T70" s="60"/>
      <c r="U70" s="60"/>
      <c r="V70" s="60"/>
      <c r="W70" s="60"/>
      <c r="X70" s="60"/>
      <c r="Y70" s="60"/>
      <c r="Z70" s="60"/>
      <c r="AA70" s="60"/>
      <c r="AB70" s="60"/>
      <c r="AC70" s="60"/>
      <c r="AD70" s="60"/>
      <c r="AE70" s="60"/>
      <c r="AF70" s="60"/>
      <c r="AG70" s="60"/>
      <c r="AH70" s="60"/>
      <c r="AI70" s="60"/>
      <c r="AJ70" s="60"/>
      <c r="AK70" s="60"/>
      <c r="AL70" s="60"/>
    </row>
    <row r="71" spans="2:38" ht="14.45" hidden="1" thickBot="1">
      <c r="B71" s="215"/>
      <c r="C71" s="217"/>
      <c r="D71" s="219"/>
      <c r="E71" s="61" t="s">
        <v>303</v>
      </c>
      <c r="F71" s="62">
        <f t="shared" ref="F71:M71" si="66">IF(ISBLANK(F70),"",IF(ISBLANK(F72),"",ROUND(F72-F70,10)))</f>
        <v>0</v>
      </c>
      <c r="G71" s="62">
        <f t="shared" si="66"/>
        <v>0</v>
      </c>
      <c r="H71" s="62">
        <f t="shared" si="66"/>
        <v>0</v>
      </c>
      <c r="I71" s="62">
        <f t="shared" si="66"/>
        <v>0</v>
      </c>
      <c r="J71" s="62">
        <f t="shared" si="66"/>
        <v>0</v>
      </c>
      <c r="K71" s="62">
        <f t="shared" si="66"/>
        <v>0</v>
      </c>
      <c r="L71" s="62">
        <f t="shared" si="66"/>
        <v>0</v>
      </c>
      <c r="M71" s="62">
        <f t="shared" si="66"/>
        <v>0</v>
      </c>
      <c r="N71" s="63" t="s">
        <v>304</v>
      </c>
      <c r="O71" s="63" t="str" cm="1">
        <f t="array" ref="O71">IFERROR(IF(N71="NO",MODE(IF($F$7:$M$7="YES",IF(F71:M71&gt;0,F71:M71))),MODE(IF($F$7:$M$7="YES",F71:M71))),"")</f>
        <v/>
      </c>
      <c r="P71" s="63" t="s">
        <v>304</v>
      </c>
      <c r="Q71" s="63" t="str" cm="1">
        <f t="array" ref="Q71">IFERROR(IF(P71="NO",MEDIAN(IF($F$7:$M$7="YES",IF(F71:M71&gt;0,F71:M71))),MEDIAN(IF($F$7:$M$7="YES",F71:M71))),"")</f>
        <v/>
      </c>
      <c r="R71" s="63" t="str">
        <f t="shared" ref="R71" si="67">IF(O71="","Median","Mode")</f>
        <v>Median</v>
      </c>
      <c r="S71" s="60"/>
      <c r="T71" s="60"/>
      <c r="U71" s="60"/>
      <c r="V71" s="60"/>
      <c r="W71" s="60"/>
      <c r="X71" s="60"/>
      <c r="Y71" s="60"/>
      <c r="Z71" s="60"/>
      <c r="AA71" s="60"/>
      <c r="AB71" s="60"/>
      <c r="AC71" s="60"/>
      <c r="AD71" s="60"/>
      <c r="AE71" s="60"/>
      <c r="AF71" s="60"/>
      <c r="AG71" s="60"/>
      <c r="AH71" s="60"/>
      <c r="AI71" s="60"/>
      <c r="AJ71" s="60"/>
      <c r="AK71" s="60"/>
      <c r="AL71" s="60"/>
    </row>
    <row r="72" spans="2:38" ht="15" hidden="1" customHeight="1">
      <c r="B72" s="214">
        <f t="shared" ref="B72" si="68">B70+1</f>
        <v>22</v>
      </c>
      <c r="C72" s="216"/>
      <c r="D72" s="218"/>
      <c r="E72" s="56"/>
      <c r="F72" s="57">
        <v>0</v>
      </c>
      <c r="G72" s="57">
        <v>0</v>
      </c>
      <c r="H72" s="57">
        <v>0</v>
      </c>
      <c r="I72" s="57">
        <v>0</v>
      </c>
      <c r="J72" s="57">
        <v>0</v>
      </c>
      <c r="K72" s="57">
        <v>0</v>
      </c>
      <c r="L72" s="57">
        <v>0</v>
      </c>
      <c r="M72" s="57">
        <v>0</v>
      </c>
      <c r="N72" s="58"/>
      <c r="O72" s="58"/>
      <c r="P72" s="58"/>
      <c r="Q72" s="58"/>
      <c r="R72" s="59"/>
      <c r="S72" s="60"/>
      <c r="T72" s="60"/>
      <c r="U72" s="60"/>
      <c r="V72" s="60"/>
      <c r="W72" s="60"/>
      <c r="X72" s="60"/>
      <c r="Y72" s="60"/>
      <c r="Z72" s="60"/>
      <c r="AA72" s="60"/>
      <c r="AB72" s="60"/>
      <c r="AC72" s="60"/>
      <c r="AD72" s="60"/>
      <c r="AE72" s="60"/>
      <c r="AF72" s="60"/>
      <c r="AG72" s="60"/>
      <c r="AH72" s="60"/>
      <c r="AI72" s="60"/>
      <c r="AJ72" s="60"/>
      <c r="AK72" s="60"/>
      <c r="AL72" s="60"/>
    </row>
    <row r="73" spans="2:38" ht="14.45" hidden="1" thickBot="1">
      <c r="B73" s="215"/>
      <c r="C73" s="217"/>
      <c r="D73" s="219"/>
      <c r="E73" s="61" t="s">
        <v>303</v>
      </c>
      <c r="F73" s="62">
        <f t="shared" ref="F73:M73" si="69">IF(ISBLANK(F72),"",IF(ISBLANK(F74),"",ROUND(F74-F72,10)))</f>
        <v>0</v>
      </c>
      <c r="G73" s="62">
        <f t="shared" si="69"/>
        <v>0</v>
      </c>
      <c r="H73" s="62">
        <f t="shared" si="69"/>
        <v>0</v>
      </c>
      <c r="I73" s="62">
        <f t="shared" si="69"/>
        <v>0</v>
      </c>
      <c r="J73" s="62">
        <f t="shared" si="69"/>
        <v>0</v>
      </c>
      <c r="K73" s="62">
        <f t="shared" si="69"/>
        <v>0</v>
      </c>
      <c r="L73" s="62">
        <f t="shared" si="69"/>
        <v>0</v>
      </c>
      <c r="M73" s="62">
        <f t="shared" si="69"/>
        <v>0</v>
      </c>
      <c r="N73" s="63" t="s">
        <v>304</v>
      </c>
      <c r="O73" s="63" t="str" cm="1">
        <f t="array" ref="O73">IFERROR(IF(N73="NO",MODE(IF($F$7:$M$7="YES",IF(F73:M73&gt;0,F73:M73))),MODE(IF($F$7:$M$7="YES",F73:M73))),"")</f>
        <v/>
      </c>
      <c r="P73" s="63" t="s">
        <v>304</v>
      </c>
      <c r="Q73" s="63" t="str" cm="1">
        <f t="array" ref="Q73">IFERROR(IF(P73="NO",MEDIAN(IF($F$7:$M$7="YES",IF(F73:M73&gt;0,F73:M73))),MEDIAN(IF($F$7:$M$7="YES",F73:M73))),"")</f>
        <v/>
      </c>
      <c r="R73" s="63" t="str">
        <f t="shared" ref="R73" si="70">IF(O73="","Median","Mode")</f>
        <v>Median</v>
      </c>
      <c r="S73" s="60"/>
      <c r="T73" s="60"/>
      <c r="U73" s="60"/>
      <c r="V73" s="60"/>
      <c r="W73" s="60"/>
      <c r="X73" s="60"/>
      <c r="Y73" s="60"/>
      <c r="Z73" s="60"/>
      <c r="AA73" s="60"/>
      <c r="AB73" s="60"/>
      <c r="AC73" s="60"/>
      <c r="AD73" s="60"/>
      <c r="AE73" s="60"/>
      <c r="AF73" s="60"/>
      <c r="AG73" s="60"/>
      <c r="AH73" s="60"/>
      <c r="AI73" s="60"/>
      <c r="AJ73" s="60"/>
      <c r="AK73" s="60"/>
      <c r="AL73" s="60"/>
    </row>
    <row r="74" spans="2:38" ht="15" hidden="1" customHeight="1">
      <c r="B74" s="214">
        <f t="shared" ref="B74" si="71">B72+1</f>
        <v>23</v>
      </c>
      <c r="C74" s="216"/>
      <c r="D74" s="218"/>
      <c r="E74" s="56"/>
      <c r="F74" s="57">
        <v>0</v>
      </c>
      <c r="G74" s="57">
        <v>0</v>
      </c>
      <c r="H74" s="57">
        <v>0</v>
      </c>
      <c r="I74" s="57">
        <v>0</v>
      </c>
      <c r="J74" s="57">
        <v>0</v>
      </c>
      <c r="K74" s="57">
        <v>0</v>
      </c>
      <c r="L74" s="57">
        <v>0</v>
      </c>
      <c r="M74" s="57">
        <v>0</v>
      </c>
      <c r="N74" s="58"/>
      <c r="O74" s="58"/>
      <c r="P74" s="58"/>
      <c r="Q74" s="58"/>
      <c r="R74" s="59"/>
      <c r="S74" s="60"/>
      <c r="T74" s="60"/>
      <c r="U74" s="60"/>
      <c r="V74" s="60"/>
      <c r="W74" s="60"/>
      <c r="X74" s="60"/>
      <c r="Y74" s="60"/>
      <c r="Z74" s="60"/>
      <c r="AA74" s="60"/>
      <c r="AB74" s="60"/>
      <c r="AC74" s="60"/>
      <c r="AD74" s="60"/>
      <c r="AE74" s="60"/>
      <c r="AF74" s="60"/>
      <c r="AG74" s="60"/>
      <c r="AH74" s="60"/>
      <c r="AI74" s="60"/>
      <c r="AJ74" s="60"/>
      <c r="AK74" s="60"/>
      <c r="AL74" s="60"/>
    </row>
    <row r="75" spans="2:38" ht="14.45" hidden="1" thickBot="1">
      <c r="B75" s="215"/>
      <c r="C75" s="217"/>
      <c r="D75" s="219"/>
      <c r="E75" s="61" t="s">
        <v>303</v>
      </c>
      <c r="F75" s="62">
        <f t="shared" ref="F75:M75" si="72">IF(ISBLANK(F74),"",IF(ISBLANK(F76),"",ROUND(F76-F74,10)))</f>
        <v>0</v>
      </c>
      <c r="G75" s="62">
        <f t="shared" si="72"/>
        <v>0</v>
      </c>
      <c r="H75" s="62">
        <f t="shared" si="72"/>
        <v>0</v>
      </c>
      <c r="I75" s="62">
        <f t="shared" si="72"/>
        <v>0</v>
      </c>
      <c r="J75" s="62">
        <f t="shared" si="72"/>
        <v>0</v>
      </c>
      <c r="K75" s="62">
        <f t="shared" si="72"/>
        <v>0</v>
      </c>
      <c r="L75" s="62">
        <f t="shared" si="72"/>
        <v>0</v>
      </c>
      <c r="M75" s="62">
        <f t="shared" si="72"/>
        <v>0</v>
      </c>
      <c r="N75" s="63" t="s">
        <v>304</v>
      </c>
      <c r="O75" s="63" t="str" cm="1">
        <f t="array" ref="O75">IFERROR(IF(N75="NO",MODE(IF($F$7:$M$7="YES",IF(F75:M75&gt;0,F75:M75))),MODE(IF($F$7:$M$7="YES",F75:M75))),"")</f>
        <v/>
      </c>
      <c r="P75" s="63" t="s">
        <v>304</v>
      </c>
      <c r="Q75" s="63" t="str" cm="1">
        <f t="array" ref="Q75">IFERROR(IF(P75="NO",MEDIAN(IF($F$7:$M$7="YES",IF(F75:M75&gt;0,F75:M75))),MEDIAN(IF($F$7:$M$7="YES",F75:M75))),"")</f>
        <v/>
      </c>
      <c r="R75" s="63" t="str">
        <f t="shared" ref="R75" si="73">IF(O75="","Median","Mode")</f>
        <v>Median</v>
      </c>
      <c r="S75" s="60"/>
      <c r="T75" s="60"/>
      <c r="U75" s="60"/>
      <c r="V75" s="60"/>
      <c r="W75" s="60"/>
      <c r="X75" s="60"/>
      <c r="Y75" s="60"/>
      <c r="Z75" s="60"/>
      <c r="AA75" s="60"/>
      <c r="AB75" s="60"/>
      <c r="AC75" s="60"/>
      <c r="AD75" s="60"/>
      <c r="AE75" s="60"/>
      <c r="AF75" s="60"/>
      <c r="AG75" s="60"/>
      <c r="AH75" s="60"/>
      <c r="AI75" s="60"/>
      <c r="AJ75" s="60"/>
      <c r="AK75" s="60"/>
      <c r="AL75" s="60"/>
    </row>
    <row r="76" spans="2:38" ht="15" hidden="1" customHeight="1">
      <c r="B76" s="214">
        <f t="shared" ref="B76" si="74">B74+1</f>
        <v>24</v>
      </c>
      <c r="C76" s="216"/>
      <c r="D76" s="218"/>
      <c r="E76" s="56"/>
      <c r="F76" s="57">
        <v>0</v>
      </c>
      <c r="G76" s="57">
        <v>0</v>
      </c>
      <c r="H76" s="57">
        <v>0</v>
      </c>
      <c r="I76" s="57">
        <v>0</v>
      </c>
      <c r="J76" s="57">
        <v>0</v>
      </c>
      <c r="K76" s="57">
        <v>0</v>
      </c>
      <c r="L76" s="57">
        <v>0</v>
      </c>
      <c r="M76" s="57">
        <v>0</v>
      </c>
      <c r="N76" s="58"/>
      <c r="O76" s="58"/>
      <c r="P76" s="58"/>
      <c r="Q76" s="58"/>
      <c r="R76" s="59"/>
      <c r="S76" s="60"/>
      <c r="T76" s="60"/>
      <c r="U76" s="60"/>
      <c r="V76" s="60"/>
      <c r="W76" s="60"/>
      <c r="X76" s="60"/>
      <c r="Y76" s="60"/>
      <c r="Z76" s="60"/>
      <c r="AA76" s="60"/>
      <c r="AB76" s="60"/>
      <c r="AC76" s="60"/>
      <c r="AD76" s="60"/>
      <c r="AE76" s="60"/>
      <c r="AF76" s="60"/>
      <c r="AG76" s="60"/>
      <c r="AH76" s="60"/>
      <c r="AI76" s="60"/>
      <c r="AJ76" s="60"/>
      <c r="AK76" s="60"/>
      <c r="AL76" s="60"/>
    </row>
    <row r="77" spans="2:38" ht="14.45" hidden="1" thickBot="1">
      <c r="B77" s="215"/>
      <c r="C77" s="217"/>
      <c r="D77" s="219"/>
      <c r="E77" s="61" t="s">
        <v>303</v>
      </c>
      <c r="F77" s="62">
        <f t="shared" ref="F77:M77" si="75">IF(ISBLANK(F76),"",IF(ISBLANK(F78),"",ROUND(F78-F76,10)))</f>
        <v>0</v>
      </c>
      <c r="G77" s="62">
        <f t="shared" si="75"/>
        <v>0</v>
      </c>
      <c r="H77" s="62">
        <f t="shared" si="75"/>
        <v>0</v>
      </c>
      <c r="I77" s="62">
        <f t="shared" si="75"/>
        <v>0</v>
      </c>
      <c r="J77" s="62">
        <f t="shared" si="75"/>
        <v>0</v>
      </c>
      <c r="K77" s="62">
        <f t="shared" si="75"/>
        <v>0</v>
      </c>
      <c r="L77" s="62">
        <f t="shared" si="75"/>
        <v>0</v>
      </c>
      <c r="M77" s="62">
        <f t="shared" si="75"/>
        <v>0</v>
      </c>
      <c r="N77" s="63" t="s">
        <v>304</v>
      </c>
      <c r="O77" s="63" t="str" cm="1">
        <f t="array" ref="O77">IFERROR(IF(N77="NO",MODE(IF($F$7:$M$7="YES",IF(F77:M77&gt;0,F77:M77))),MODE(IF($F$7:$M$7="YES",F77:M77))),"")</f>
        <v/>
      </c>
      <c r="P77" s="63" t="s">
        <v>304</v>
      </c>
      <c r="Q77" s="63" t="str" cm="1">
        <f t="array" ref="Q77">IFERROR(IF(P77="NO",MEDIAN(IF($F$7:$M$7="YES",IF(F77:M77&gt;0,F77:M77))),MEDIAN(IF($F$7:$M$7="YES",F77:M77))),"")</f>
        <v/>
      </c>
      <c r="R77" s="63" t="str">
        <f t="shared" ref="R77" si="76">IF(O77="","Median","Mode")</f>
        <v>Median</v>
      </c>
      <c r="S77" s="60"/>
      <c r="T77" s="60"/>
      <c r="U77" s="60"/>
      <c r="V77" s="60"/>
      <c r="W77" s="60"/>
      <c r="X77" s="60"/>
      <c r="Y77" s="60"/>
      <c r="Z77" s="60"/>
      <c r="AA77" s="60"/>
      <c r="AB77" s="60"/>
      <c r="AC77" s="60"/>
      <c r="AD77" s="60"/>
      <c r="AE77" s="60"/>
      <c r="AF77" s="60"/>
      <c r="AG77" s="60"/>
      <c r="AH77" s="60"/>
      <c r="AI77" s="60"/>
      <c r="AJ77" s="60"/>
      <c r="AK77" s="60"/>
      <c r="AL77" s="60"/>
    </row>
    <row r="78" spans="2:38" ht="15" hidden="1" customHeight="1">
      <c r="B78" s="214">
        <f t="shared" ref="B78" si="77">B76+1</f>
        <v>25</v>
      </c>
      <c r="C78" s="216"/>
      <c r="D78" s="218"/>
      <c r="E78" s="56"/>
      <c r="F78" s="57">
        <v>0</v>
      </c>
      <c r="G78" s="57">
        <v>0</v>
      </c>
      <c r="H78" s="57">
        <v>0</v>
      </c>
      <c r="I78" s="57">
        <v>0</v>
      </c>
      <c r="J78" s="57">
        <v>0</v>
      </c>
      <c r="K78" s="57">
        <v>0</v>
      </c>
      <c r="L78" s="57">
        <v>0</v>
      </c>
      <c r="M78" s="57">
        <v>0</v>
      </c>
      <c r="N78" s="58"/>
      <c r="O78" s="58"/>
      <c r="P78" s="58"/>
      <c r="Q78" s="58"/>
      <c r="R78" s="59"/>
      <c r="S78" s="60"/>
      <c r="T78" s="60"/>
      <c r="U78" s="60"/>
      <c r="V78" s="60"/>
      <c r="W78" s="60"/>
      <c r="X78" s="60"/>
      <c r="Y78" s="60"/>
      <c r="Z78" s="60"/>
      <c r="AA78" s="60"/>
      <c r="AB78" s="60"/>
      <c r="AC78" s="60"/>
      <c r="AD78" s="60"/>
      <c r="AE78" s="60"/>
      <c r="AF78" s="60"/>
      <c r="AG78" s="60"/>
      <c r="AH78" s="60"/>
      <c r="AI78" s="60"/>
      <c r="AJ78" s="60"/>
      <c r="AK78" s="60"/>
      <c r="AL78" s="60"/>
    </row>
    <row r="79" spans="2:38" ht="14.45" hidden="1" thickBot="1">
      <c r="B79" s="215"/>
      <c r="C79" s="217"/>
      <c r="D79" s="219"/>
      <c r="E79" s="61" t="s">
        <v>303</v>
      </c>
      <c r="F79" s="62">
        <f t="shared" ref="F79:M79" si="78">IF(ISBLANK(F78),"",IF(ISBLANK(F80),"",ROUND(F80-F78,10)))</f>
        <v>0</v>
      </c>
      <c r="G79" s="62">
        <f t="shared" si="78"/>
        <v>0</v>
      </c>
      <c r="H79" s="62">
        <f t="shared" si="78"/>
        <v>0</v>
      </c>
      <c r="I79" s="62">
        <f t="shared" si="78"/>
        <v>0</v>
      </c>
      <c r="J79" s="62">
        <f t="shared" si="78"/>
        <v>0</v>
      </c>
      <c r="K79" s="62">
        <f t="shared" si="78"/>
        <v>0</v>
      </c>
      <c r="L79" s="62">
        <f t="shared" si="78"/>
        <v>0</v>
      </c>
      <c r="M79" s="62">
        <f t="shared" si="78"/>
        <v>0</v>
      </c>
      <c r="N79" s="63" t="s">
        <v>304</v>
      </c>
      <c r="O79" s="63" t="str" cm="1">
        <f t="array" ref="O79">IFERROR(IF(N79="NO",MODE(IF($F$7:$M$7="YES",IF(F79:M79&gt;0,F79:M79))),MODE(IF($F$7:$M$7="YES",F79:M79))),"")</f>
        <v/>
      </c>
      <c r="P79" s="63" t="s">
        <v>304</v>
      </c>
      <c r="Q79" s="63" t="str" cm="1">
        <f t="array" ref="Q79">IFERROR(IF(P79="NO",MEDIAN(IF($F$7:$M$7="YES",IF(F79:M79&gt;0,F79:M79))),MEDIAN(IF($F$7:$M$7="YES",F79:M79))),"")</f>
        <v/>
      </c>
      <c r="R79" s="63" t="str">
        <f t="shared" ref="R79" si="79">IF(O79="","Median","Mode")</f>
        <v>Median</v>
      </c>
      <c r="S79" s="60"/>
      <c r="T79" s="60"/>
      <c r="U79" s="60"/>
      <c r="V79" s="60"/>
      <c r="W79" s="60"/>
      <c r="X79" s="60"/>
      <c r="Y79" s="60"/>
      <c r="Z79" s="60"/>
      <c r="AA79" s="60"/>
      <c r="AB79" s="60"/>
      <c r="AC79" s="60"/>
      <c r="AD79" s="60"/>
      <c r="AE79" s="60"/>
      <c r="AF79" s="60"/>
      <c r="AG79" s="60"/>
      <c r="AH79" s="60"/>
      <c r="AI79" s="60"/>
      <c r="AJ79" s="60"/>
      <c r="AK79" s="60"/>
      <c r="AL79" s="60"/>
    </row>
    <row r="80" spans="2:38" ht="15" hidden="1" customHeight="1">
      <c r="B80" s="214">
        <f t="shared" ref="B80" si="80">B78+1</f>
        <v>26</v>
      </c>
      <c r="C80" s="216"/>
      <c r="D80" s="218"/>
      <c r="E80" s="56"/>
      <c r="F80" s="57">
        <v>0</v>
      </c>
      <c r="G80" s="57">
        <v>0</v>
      </c>
      <c r="H80" s="57">
        <v>0</v>
      </c>
      <c r="I80" s="57">
        <v>0</v>
      </c>
      <c r="J80" s="57">
        <v>0</v>
      </c>
      <c r="K80" s="57">
        <v>0</v>
      </c>
      <c r="L80" s="57">
        <v>0</v>
      </c>
      <c r="M80" s="57">
        <v>0</v>
      </c>
      <c r="N80" s="58"/>
      <c r="O80" s="58"/>
      <c r="P80" s="58"/>
      <c r="Q80" s="58"/>
      <c r="R80" s="59"/>
      <c r="S80" s="60"/>
      <c r="T80" s="60"/>
      <c r="U80" s="60"/>
      <c r="V80" s="60"/>
      <c r="W80" s="60"/>
      <c r="X80" s="60"/>
      <c r="Y80" s="60"/>
      <c r="Z80" s="60"/>
      <c r="AA80" s="60"/>
      <c r="AB80" s="60"/>
      <c r="AC80" s="60"/>
      <c r="AD80" s="60"/>
      <c r="AE80" s="60"/>
      <c r="AF80" s="60"/>
      <c r="AG80" s="60"/>
      <c r="AH80" s="60"/>
      <c r="AI80" s="60"/>
      <c r="AJ80" s="60"/>
      <c r="AK80" s="60"/>
      <c r="AL80" s="60"/>
    </row>
    <row r="81" spans="2:38" ht="14.45" hidden="1" thickBot="1">
      <c r="B81" s="215"/>
      <c r="C81" s="217"/>
      <c r="D81" s="219"/>
      <c r="E81" s="61" t="s">
        <v>303</v>
      </c>
      <c r="F81" s="62">
        <f t="shared" ref="F81:M81" si="81">IF(ISBLANK(F80),"",IF(ISBLANK(F82),"",ROUND(F82-F80,10)))</f>
        <v>0</v>
      </c>
      <c r="G81" s="62">
        <f t="shared" si="81"/>
        <v>0</v>
      </c>
      <c r="H81" s="62">
        <f t="shared" si="81"/>
        <v>0</v>
      </c>
      <c r="I81" s="62">
        <f t="shared" si="81"/>
        <v>0</v>
      </c>
      <c r="J81" s="62">
        <f t="shared" si="81"/>
        <v>0</v>
      </c>
      <c r="K81" s="62">
        <f t="shared" si="81"/>
        <v>0</v>
      </c>
      <c r="L81" s="62">
        <f t="shared" si="81"/>
        <v>0</v>
      </c>
      <c r="M81" s="62">
        <f t="shared" si="81"/>
        <v>0</v>
      </c>
      <c r="N81" s="63" t="s">
        <v>304</v>
      </c>
      <c r="O81" s="63" t="str" cm="1">
        <f t="array" ref="O81">IFERROR(IF(N81="NO",MODE(IF($F$7:$M$7="YES",IF(F81:M81&gt;0,F81:M81))),MODE(IF($F$7:$M$7="YES",F81:M81))),"")</f>
        <v/>
      </c>
      <c r="P81" s="63" t="s">
        <v>304</v>
      </c>
      <c r="Q81" s="63" t="str" cm="1">
        <f t="array" ref="Q81">IFERROR(IF(P81="NO",MEDIAN(IF($F$7:$M$7="YES",IF(F81:M81&gt;0,F81:M81))),MEDIAN(IF($F$7:$M$7="YES",F81:M81))),"")</f>
        <v/>
      </c>
      <c r="R81" s="63" t="str">
        <f t="shared" ref="R81" si="82">IF(O81="","Median","Mode")</f>
        <v>Median</v>
      </c>
      <c r="S81" s="60"/>
      <c r="T81" s="60"/>
      <c r="U81" s="60"/>
      <c r="V81" s="60"/>
      <c r="W81" s="60"/>
      <c r="X81" s="60"/>
      <c r="Y81" s="60"/>
      <c r="Z81" s="60"/>
      <c r="AA81" s="60"/>
      <c r="AB81" s="60"/>
      <c r="AC81" s="60"/>
      <c r="AD81" s="60"/>
      <c r="AE81" s="60"/>
      <c r="AF81" s="60"/>
      <c r="AG81" s="60"/>
      <c r="AH81" s="60"/>
      <c r="AI81" s="60"/>
      <c r="AJ81" s="60"/>
      <c r="AK81" s="60"/>
      <c r="AL81" s="60"/>
    </row>
    <row r="82" spans="2:38" ht="15" hidden="1" customHeight="1">
      <c r="B82" s="214">
        <f t="shared" ref="B82" si="83">B80+1</f>
        <v>27</v>
      </c>
      <c r="C82" s="216"/>
      <c r="D82" s="218"/>
      <c r="E82" s="56"/>
      <c r="F82" s="57">
        <v>0</v>
      </c>
      <c r="G82" s="57">
        <v>0</v>
      </c>
      <c r="H82" s="57">
        <v>0</v>
      </c>
      <c r="I82" s="57">
        <v>0</v>
      </c>
      <c r="J82" s="57">
        <v>0</v>
      </c>
      <c r="K82" s="57">
        <v>0</v>
      </c>
      <c r="L82" s="57">
        <v>0</v>
      </c>
      <c r="M82" s="57">
        <v>0</v>
      </c>
      <c r="N82" s="58"/>
      <c r="O82" s="58"/>
      <c r="P82" s="58"/>
      <c r="Q82" s="58"/>
      <c r="R82" s="59"/>
      <c r="S82" s="60"/>
      <c r="T82" s="60"/>
      <c r="U82" s="60"/>
      <c r="V82" s="60"/>
      <c r="W82" s="60"/>
      <c r="X82" s="60"/>
      <c r="Y82" s="60"/>
      <c r="Z82" s="60"/>
      <c r="AA82" s="60"/>
      <c r="AB82" s="60"/>
      <c r="AC82" s="60"/>
      <c r="AD82" s="60"/>
      <c r="AE82" s="60"/>
      <c r="AF82" s="60"/>
      <c r="AG82" s="60"/>
      <c r="AH82" s="60"/>
      <c r="AI82" s="60"/>
      <c r="AJ82" s="60"/>
      <c r="AK82" s="60"/>
      <c r="AL82" s="60"/>
    </row>
    <row r="83" spans="2:38" ht="14.45" hidden="1" thickBot="1">
      <c r="B83" s="215"/>
      <c r="C83" s="217"/>
      <c r="D83" s="219"/>
      <c r="E83" s="61" t="s">
        <v>303</v>
      </c>
      <c r="F83" s="62">
        <f t="shared" ref="F83:M83" si="84">IF(ISBLANK(F82),"",IF(ISBLANK(F84),"",ROUND(F84-F82,10)))</f>
        <v>0</v>
      </c>
      <c r="G83" s="62">
        <f t="shared" si="84"/>
        <v>0</v>
      </c>
      <c r="H83" s="62">
        <f t="shared" si="84"/>
        <v>0</v>
      </c>
      <c r="I83" s="62">
        <f t="shared" si="84"/>
        <v>0</v>
      </c>
      <c r="J83" s="62">
        <f t="shared" si="84"/>
        <v>0</v>
      </c>
      <c r="K83" s="62">
        <f t="shared" si="84"/>
        <v>0</v>
      </c>
      <c r="L83" s="62">
        <f t="shared" si="84"/>
        <v>0</v>
      </c>
      <c r="M83" s="62">
        <f t="shared" si="84"/>
        <v>0</v>
      </c>
      <c r="N83" s="63" t="s">
        <v>304</v>
      </c>
      <c r="O83" s="63" t="str" cm="1">
        <f t="array" ref="O83">IFERROR(IF(N83="NO",MODE(IF($F$7:$M$7="YES",IF(F83:M83&gt;0,F83:M83))),MODE(IF($F$7:$M$7="YES",F83:M83))),"")</f>
        <v/>
      </c>
      <c r="P83" s="63" t="s">
        <v>304</v>
      </c>
      <c r="Q83" s="63" t="str" cm="1">
        <f t="array" ref="Q83">IFERROR(IF(P83="NO",MEDIAN(IF($F$7:$M$7="YES",IF(F83:M83&gt;0,F83:M83))),MEDIAN(IF($F$7:$M$7="YES",F83:M83))),"")</f>
        <v/>
      </c>
      <c r="R83" s="63" t="str">
        <f t="shared" ref="R83" si="85">IF(O83="","Median","Mode")</f>
        <v>Median</v>
      </c>
      <c r="S83" s="60"/>
      <c r="T83" s="60"/>
      <c r="U83" s="60"/>
      <c r="V83" s="60"/>
      <c r="W83" s="60"/>
      <c r="X83" s="60"/>
      <c r="Y83" s="60"/>
      <c r="Z83" s="60"/>
      <c r="AA83" s="60"/>
      <c r="AB83" s="60"/>
      <c r="AC83" s="60"/>
      <c r="AD83" s="60"/>
      <c r="AE83" s="60"/>
      <c r="AF83" s="60"/>
      <c r="AG83" s="60"/>
      <c r="AH83" s="60"/>
      <c r="AI83" s="60"/>
      <c r="AJ83" s="60"/>
      <c r="AK83" s="60"/>
      <c r="AL83" s="60"/>
    </row>
    <row r="84" spans="2:38" ht="15" hidden="1" customHeight="1">
      <c r="B84" s="214">
        <f t="shared" ref="B84" si="86">B82+1</f>
        <v>28</v>
      </c>
      <c r="C84" s="216"/>
      <c r="D84" s="218"/>
      <c r="E84" s="56"/>
      <c r="F84" s="57">
        <v>0</v>
      </c>
      <c r="G84" s="57">
        <v>0</v>
      </c>
      <c r="H84" s="57">
        <v>0</v>
      </c>
      <c r="I84" s="57">
        <v>0</v>
      </c>
      <c r="J84" s="57">
        <v>0</v>
      </c>
      <c r="K84" s="57">
        <v>0</v>
      </c>
      <c r="L84" s="57">
        <v>0</v>
      </c>
      <c r="M84" s="57">
        <v>0</v>
      </c>
      <c r="N84" s="58"/>
      <c r="O84" s="58"/>
      <c r="P84" s="58"/>
      <c r="Q84" s="58"/>
      <c r="R84" s="59"/>
      <c r="S84" s="60"/>
      <c r="T84" s="60"/>
      <c r="U84" s="60"/>
      <c r="V84" s="60"/>
      <c r="W84" s="60"/>
      <c r="X84" s="60"/>
      <c r="Y84" s="60"/>
      <c r="Z84" s="60"/>
      <c r="AA84" s="60"/>
      <c r="AB84" s="60"/>
      <c r="AC84" s="60"/>
      <c r="AD84" s="60"/>
      <c r="AE84" s="60"/>
      <c r="AF84" s="60"/>
      <c r="AG84" s="60"/>
      <c r="AH84" s="60"/>
      <c r="AI84" s="60"/>
      <c r="AJ84" s="60"/>
      <c r="AK84" s="60"/>
      <c r="AL84" s="60"/>
    </row>
    <row r="85" spans="2:38" ht="14.45" hidden="1" thickBot="1">
      <c r="B85" s="215"/>
      <c r="C85" s="217"/>
      <c r="D85" s="219"/>
      <c r="E85" s="61" t="s">
        <v>303</v>
      </c>
      <c r="F85" s="62">
        <f t="shared" ref="F85:M85" si="87">IF(ISBLANK(F84),"",IF(ISBLANK(F86),"",ROUND(F86-F84,10)))</f>
        <v>0</v>
      </c>
      <c r="G85" s="62">
        <f t="shared" si="87"/>
        <v>0</v>
      </c>
      <c r="H85" s="62">
        <f t="shared" si="87"/>
        <v>0</v>
      </c>
      <c r="I85" s="62">
        <f t="shared" si="87"/>
        <v>0</v>
      </c>
      <c r="J85" s="62">
        <f t="shared" si="87"/>
        <v>0</v>
      </c>
      <c r="K85" s="62">
        <f t="shared" si="87"/>
        <v>0</v>
      </c>
      <c r="L85" s="62">
        <f t="shared" si="87"/>
        <v>0</v>
      </c>
      <c r="M85" s="62">
        <f t="shared" si="87"/>
        <v>0</v>
      </c>
      <c r="N85" s="63" t="s">
        <v>304</v>
      </c>
      <c r="O85" s="63" t="str" cm="1">
        <f t="array" ref="O85">IFERROR(IF(N85="NO",MODE(IF($F$7:$M$7="YES",IF(F85:M85&gt;0,F85:M85))),MODE(IF($F$7:$M$7="YES",F85:M85))),"")</f>
        <v/>
      </c>
      <c r="P85" s="63" t="s">
        <v>304</v>
      </c>
      <c r="Q85" s="63" t="str" cm="1">
        <f t="array" ref="Q85">IFERROR(IF(P85="NO",MEDIAN(IF($F$7:$M$7="YES",IF(F85:M85&gt;0,F85:M85))),MEDIAN(IF($F$7:$M$7="YES",F85:M85))),"")</f>
        <v/>
      </c>
      <c r="R85" s="63" t="str">
        <f t="shared" ref="R85" si="88">IF(O85="","Median","Mode")</f>
        <v>Median</v>
      </c>
      <c r="S85" s="60"/>
      <c r="T85" s="60"/>
      <c r="U85" s="60"/>
      <c r="V85" s="60"/>
      <c r="W85" s="60"/>
      <c r="X85" s="60"/>
      <c r="Y85" s="60"/>
      <c r="Z85" s="60"/>
      <c r="AA85" s="60"/>
      <c r="AB85" s="60"/>
      <c r="AC85" s="60"/>
      <c r="AD85" s="60"/>
      <c r="AE85" s="60"/>
      <c r="AF85" s="60"/>
      <c r="AG85" s="60"/>
      <c r="AH85" s="60"/>
      <c r="AI85" s="60"/>
      <c r="AJ85" s="60"/>
      <c r="AK85" s="60"/>
      <c r="AL85" s="60"/>
    </row>
    <row r="86" spans="2:38" ht="15" hidden="1" customHeight="1">
      <c r="B86" s="214">
        <f t="shared" ref="B86" si="89">B84+1</f>
        <v>29</v>
      </c>
      <c r="C86" s="216"/>
      <c r="D86" s="218"/>
      <c r="E86" s="56"/>
      <c r="F86" s="57">
        <v>0</v>
      </c>
      <c r="G86" s="57">
        <v>0</v>
      </c>
      <c r="H86" s="57">
        <v>0</v>
      </c>
      <c r="I86" s="57">
        <v>0</v>
      </c>
      <c r="J86" s="57">
        <v>0</v>
      </c>
      <c r="K86" s="57">
        <v>0</v>
      </c>
      <c r="L86" s="57">
        <v>0</v>
      </c>
      <c r="M86" s="57">
        <v>0</v>
      </c>
      <c r="N86" s="58"/>
      <c r="O86" s="58"/>
      <c r="P86" s="58"/>
      <c r="Q86" s="58"/>
      <c r="R86" s="59"/>
      <c r="S86" s="60"/>
      <c r="T86" s="60"/>
      <c r="U86" s="60"/>
      <c r="V86" s="60"/>
      <c r="W86" s="60"/>
      <c r="X86" s="60"/>
      <c r="Y86" s="60"/>
      <c r="Z86" s="60"/>
      <c r="AA86" s="60"/>
      <c r="AB86" s="60"/>
      <c r="AC86" s="60"/>
      <c r="AD86" s="60"/>
      <c r="AE86" s="60"/>
      <c r="AF86" s="60"/>
      <c r="AG86" s="60"/>
      <c r="AH86" s="60"/>
      <c r="AI86" s="60"/>
      <c r="AJ86" s="60"/>
      <c r="AK86" s="60"/>
      <c r="AL86" s="60"/>
    </row>
    <row r="87" spans="2:38" ht="14.45" hidden="1" thickBot="1">
      <c r="B87" s="215"/>
      <c r="C87" s="217"/>
      <c r="D87" s="219"/>
      <c r="E87" s="61" t="s">
        <v>303</v>
      </c>
      <c r="F87" s="62">
        <f t="shared" ref="F87:M87" si="90">IF(ISBLANK(F86),"",IF(ISBLANK(F88),"",ROUND(F88-F86,10)))</f>
        <v>0</v>
      </c>
      <c r="G87" s="62">
        <f t="shared" si="90"/>
        <v>0</v>
      </c>
      <c r="H87" s="62">
        <f t="shared" si="90"/>
        <v>0</v>
      </c>
      <c r="I87" s="62">
        <f t="shared" si="90"/>
        <v>0</v>
      </c>
      <c r="J87" s="62">
        <f t="shared" si="90"/>
        <v>0</v>
      </c>
      <c r="K87" s="62">
        <f t="shared" si="90"/>
        <v>0</v>
      </c>
      <c r="L87" s="62">
        <f t="shared" si="90"/>
        <v>0</v>
      </c>
      <c r="M87" s="62">
        <f t="shared" si="90"/>
        <v>0</v>
      </c>
      <c r="N87" s="63" t="s">
        <v>304</v>
      </c>
      <c r="O87" s="63" t="str" cm="1">
        <f t="array" ref="O87">IFERROR(IF(N87="NO",MODE(IF($F$7:$M$7="YES",IF(F87:M87&gt;0,F87:M87))),MODE(IF($F$7:$M$7="YES",F87:M87))),"")</f>
        <v/>
      </c>
      <c r="P87" s="63" t="s">
        <v>304</v>
      </c>
      <c r="Q87" s="63" t="str" cm="1">
        <f t="array" ref="Q87">IFERROR(IF(P87="NO",MEDIAN(IF($F$7:$M$7="YES",IF(F87:M87&gt;0,F87:M87))),MEDIAN(IF($F$7:$M$7="YES",F87:M87))),"")</f>
        <v/>
      </c>
      <c r="R87" s="63" t="str">
        <f t="shared" ref="R87" si="91">IF(O87="","Median","Mode")</f>
        <v>Median</v>
      </c>
      <c r="S87" s="60"/>
      <c r="T87" s="60"/>
      <c r="U87" s="60"/>
      <c r="V87" s="60"/>
      <c r="W87" s="60"/>
      <c r="X87" s="60"/>
      <c r="Y87" s="60"/>
      <c r="Z87" s="60"/>
      <c r="AA87" s="60"/>
      <c r="AB87" s="60"/>
      <c r="AC87" s="60"/>
      <c r="AD87" s="60"/>
      <c r="AE87" s="60"/>
      <c r="AF87" s="60"/>
      <c r="AG87" s="60"/>
      <c r="AH87" s="60"/>
      <c r="AI87" s="60"/>
      <c r="AJ87" s="60"/>
      <c r="AK87" s="60"/>
      <c r="AL87" s="60"/>
    </row>
    <row r="88" spans="2:38" ht="15" hidden="1" customHeight="1">
      <c r="B88" s="214">
        <f t="shared" ref="B88" si="92">B86+1</f>
        <v>30</v>
      </c>
      <c r="C88" s="216"/>
      <c r="D88" s="218"/>
      <c r="E88" s="56"/>
      <c r="F88" s="57">
        <v>0</v>
      </c>
      <c r="G88" s="57">
        <v>0</v>
      </c>
      <c r="H88" s="57">
        <v>0</v>
      </c>
      <c r="I88" s="57">
        <v>0</v>
      </c>
      <c r="J88" s="57">
        <v>0</v>
      </c>
      <c r="K88" s="57">
        <v>0</v>
      </c>
      <c r="L88" s="57">
        <v>0</v>
      </c>
      <c r="M88" s="57">
        <v>0</v>
      </c>
      <c r="N88" s="58"/>
      <c r="O88" s="58"/>
      <c r="P88" s="58"/>
      <c r="Q88" s="58"/>
      <c r="R88" s="59"/>
      <c r="S88" s="60"/>
      <c r="T88" s="60"/>
      <c r="U88" s="60"/>
      <c r="V88" s="60"/>
      <c r="W88" s="60"/>
      <c r="X88" s="60"/>
      <c r="Y88" s="60"/>
      <c r="Z88" s="60"/>
      <c r="AA88" s="60"/>
      <c r="AB88" s="60"/>
      <c r="AC88" s="60"/>
      <c r="AD88" s="60"/>
      <c r="AE88" s="60"/>
      <c r="AF88" s="60"/>
      <c r="AG88" s="60"/>
      <c r="AH88" s="60"/>
      <c r="AI88" s="60"/>
      <c r="AJ88" s="60"/>
      <c r="AK88" s="60"/>
      <c r="AL88" s="60"/>
    </row>
    <row r="89" spans="2:38" ht="14.45" hidden="1" thickBot="1">
      <c r="B89" s="215"/>
      <c r="C89" s="217"/>
      <c r="D89" s="219"/>
      <c r="E89" s="61" t="s">
        <v>303</v>
      </c>
      <c r="F89" s="62">
        <f t="shared" ref="F89:M89" si="93">IF(ISBLANK(F88),"",IF(ISBLANK(F90),"",ROUND(F90-F88,10)))</f>
        <v>0</v>
      </c>
      <c r="G89" s="62">
        <f t="shared" si="93"/>
        <v>0</v>
      </c>
      <c r="H89" s="62">
        <f t="shared" si="93"/>
        <v>0</v>
      </c>
      <c r="I89" s="62">
        <f t="shared" si="93"/>
        <v>0</v>
      </c>
      <c r="J89" s="62">
        <f t="shared" si="93"/>
        <v>0</v>
      </c>
      <c r="K89" s="62">
        <f t="shared" si="93"/>
        <v>0</v>
      </c>
      <c r="L89" s="62">
        <f t="shared" si="93"/>
        <v>0</v>
      </c>
      <c r="M89" s="62">
        <f t="shared" si="93"/>
        <v>0</v>
      </c>
      <c r="N89" s="63" t="s">
        <v>304</v>
      </c>
      <c r="O89" s="63" t="str" cm="1">
        <f t="array" ref="O89">IFERROR(IF(N89="NO",MODE(IF($F$7:$M$7="YES",IF(F89:M89&gt;0,F89:M89))),MODE(IF($F$7:$M$7="YES",F89:M89))),"")</f>
        <v/>
      </c>
      <c r="P89" s="63" t="s">
        <v>304</v>
      </c>
      <c r="Q89" s="63" t="str" cm="1">
        <f t="array" ref="Q89">IFERROR(IF(P89="NO",MEDIAN(IF($F$7:$M$7="YES",IF(F89:M89&gt;0,F89:M89))),MEDIAN(IF($F$7:$M$7="YES",F89:M89))),"")</f>
        <v/>
      </c>
      <c r="R89" s="63" t="str">
        <f t="shared" ref="R89" si="94">IF(O89="","Median","Mode")</f>
        <v>Median</v>
      </c>
      <c r="S89" s="60"/>
      <c r="T89" s="60"/>
      <c r="U89" s="60"/>
      <c r="V89" s="60"/>
      <c r="W89" s="60"/>
      <c r="X89" s="60"/>
      <c r="Y89" s="60"/>
      <c r="Z89" s="60"/>
      <c r="AA89" s="60"/>
      <c r="AB89" s="60"/>
      <c r="AC89" s="60"/>
      <c r="AD89" s="60"/>
      <c r="AE89" s="60"/>
      <c r="AF89" s="60"/>
      <c r="AG89" s="60"/>
      <c r="AH89" s="60"/>
      <c r="AI89" s="60"/>
      <c r="AJ89" s="60"/>
      <c r="AK89" s="60"/>
      <c r="AL89" s="60"/>
    </row>
    <row r="90" spans="2:38" ht="15" hidden="1" customHeight="1">
      <c r="B90" s="214">
        <f t="shared" ref="B90" si="95">B88+1</f>
        <v>31</v>
      </c>
      <c r="C90" s="216"/>
      <c r="D90" s="218"/>
      <c r="E90" s="56"/>
      <c r="F90" s="57">
        <v>0</v>
      </c>
      <c r="G90" s="57">
        <v>0</v>
      </c>
      <c r="H90" s="57">
        <v>0</v>
      </c>
      <c r="I90" s="57">
        <v>0</v>
      </c>
      <c r="J90" s="57">
        <v>0</v>
      </c>
      <c r="K90" s="57">
        <v>0</v>
      </c>
      <c r="L90" s="57">
        <v>0</v>
      </c>
      <c r="M90" s="57">
        <v>0</v>
      </c>
      <c r="N90" s="58"/>
      <c r="O90" s="58"/>
      <c r="P90" s="58"/>
      <c r="Q90" s="58"/>
      <c r="R90" s="59"/>
      <c r="S90" s="60"/>
      <c r="T90" s="60"/>
      <c r="U90" s="60"/>
      <c r="V90" s="60"/>
      <c r="W90" s="60"/>
      <c r="X90" s="60"/>
      <c r="Y90" s="60"/>
      <c r="Z90" s="60"/>
      <c r="AA90" s="60"/>
      <c r="AB90" s="60"/>
      <c r="AC90" s="60"/>
      <c r="AD90" s="60"/>
      <c r="AE90" s="60"/>
      <c r="AF90" s="60"/>
      <c r="AG90" s="60"/>
      <c r="AH90" s="60"/>
      <c r="AI90" s="60"/>
      <c r="AJ90" s="60"/>
      <c r="AK90" s="60"/>
      <c r="AL90" s="60"/>
    </row>
    <row r="91" spans="2:38" ht="14.45" hidden="1" thickBot="1">
      <c r="B91" s="215"/>
      <c r="C91" s="217"/>
      <c r="D91" s="219"/>
      <c r="E91" s="61" t="s">
        <v>303</v>
      </c>
      <c r="F91" s="62">
        <f t="shared" ref="F91:M91" si="96">IF(ISBLANK(F90),"",IF(ISBLANK(F92),"",ROUND(F92-F90,10)))</f>
        <v>0</v>
      </c>
      <c r="G91" s="62">
        <f t="shared" si="96"/>
        <v>0</v>
      </c>
      <c r="H91" s="62">
        <f t="shared" si="96"/>
        <v>0</v>
      </c>
      <c r="I91" s="62">
        <f t="shared" si="96"/>
        <v>0</v>
      </c>
      <c r="J91" s="62">
        <f t="shared" si="96"/>
        <v>0</v>
      </c>
      <c r="K91" s="62">
        <f t="shared" si="96"/>
        <v>0</v>
      </c>
      <c r="L91" s="62">
        <f t="shared" si="96"/>
        <v>0</v>
      </c>
      <c r="M91" s="62">
        <f t="shared" si="96"/>
        <v>0</v>
      </c>
      <c r="N91" s="63" t="s">
        <v>304</v>
      </c>
      <c r="O91" s="63" t="str" cm="1">
        <f t="array" ref="O91">IFERROR(IF(N91="NO",MODE(IF($F$7:$M$7="YES",IF(F91:M91&gt;0,F91:M91))),MODE(IF($F$7:$M$7="YES",F91:M91))),"")</f>
        <v/>
      </c>
      <c r="P91" s="63" t="s">
        <v>304</v>
      </c>
      <c r="Q91" s="63" t="str" cm="1">
        <f t="array" ref="Q91">IFERROR(IF(P91="NO",MEDIAN(IF($F$7:$M$7="YES",IF(F91:M91&gt;0,F91:M91))),MEDIAN(IF($F$7:$M$7="YES",F91:M91))),"")</f>
        <v/>
      </c>
      <c r="R91" s="63" t="str">
        <f t="shared" ref="R91" si="97">IF(O91="","Median","Mode")</f>
        <v>Median</v>
      </c>
      <c r="S91" s="60"/>
      <c r="T91" s="60"/>
      <c r="U91" s="60"/>
      <c r="V91" s="60"/>
      <c r="W91" s="60"/>
      <c r="X91" s="60"/>
      <c r="Y91" s="60"/>
      <c r="Z91" s="60"/>
      <c r="AA91" s="60"/>
      <c r="AB91" s="60"/>
      <c r="AC91" s="60"/>
      <c r="AD91" s="60"/>
      <c r="AE91" s="60"/>
      <c r="AF91" s="60"/>
      <c r="AG91" s="60"/>
      <c r="AH91" s="60"/>
      <c r="AI91" s="60"/>
      <c r="AJ91" s="60"/>
      <c r="AK91" s="60"/>
      <c r="AL91" s="60"/>
    </row>
    <row r="92" spans="2:38" ht="15" hidden="1" customHeight="1">
      <c r="B92" s="214">
        <f t="shared" ref="B92" si="98">B90+1</f>
        <v>32</v>
      </c>
      <c r="C92" s="216"/>
      <c r="D92" s="218"/>
      <c r="E92" s="56"/>
      <c r="F92" s="57">
        <v>0</v>
      </c>
      <c r="G92" s="57">
        <v>0</v>
      </c>
      <c r="H92" s="57">
        <v>0</v>
      </c>
      <c r="I92" s="57">
        <v>0</v>
      </c>
      <c r="J92" s="57">
        <v>0</v>
      </c>
      <c r="K92" s="57">
        <v>0</v>
      </c>
      <c r="L92" s="57">
        <v>0</v>
      </c>
      <c r="M92" s="57">
        <v>0</v>
      </c>
      <c r="N92" s="58"/>
      <c r="O92" s="58"/>
      <c r="P92" s="58"/>
      <c r="Q92" s="58"/>
      <c r="R92" s="59"/>
      <c r="S92" s="60"/>
      <c r="T92" s="60"/>
      <c r="U92" s="60"/>
      <c r="V92" s="60"/>
      <c r="W92" s="60"/>
      <c r="X92" s="60"/>
      <c r="Y92" s="60"/>
      <c r="Z92" s="60"/>
      <c r="AA92" s="60"/>
      <c r="AB92" s="60"/>
      <c r="AC92" s="60"/>
      <c r="AD92" s="60"/>
      <c r="AE92" s="60"/>
      <c r="AF92" s="60"/>
      <c r="AG92" s="60"/>
      <c r="AH92" s="60"/>
      <c r="AI92" s="60"/>
      <c r="AJ92" s="60"/>
      <c r="AK92" s="60"/>
      <c r="AL92" s="60"/>
    </row>
    <row r="93" spans="2:38" ht="14.45" hidden="1" thickBot="1">
      <c r="B93" s="215"/>
      <c r="C93" s="217"/>
      <c r="D93" s="219"/>
      <c r="E93" s="61" t="s">
        <v>303</v>
      </c>
      <c r="F93" s="62">
        <f t="shared" ref="F93:M93" si="99">IF(ISBLANK(F92),"",IF(ISBLANK(F94),"",ROUND(F94-F92,10)))</f>
        <v>0</v>
      </c>
      <c r="G93" s="62">
        <f t="shared" si="99"/>
        <v>0</v>
      </c>
      <c r="H93" s="62">
        <f t="shared" si="99"/>
        <v>0</v>
      </c>
      <c r="I93" s="62">
        <f t="shared" si="99"/>
        <v>0</v>
      </c>
      <c r="J93" s="62">
        <f t="shared" si="99"/>
        <v>0</v>
      </c>
      <c r="K93" s="62">
        <f t="shared" si="99"/>
        <v>0</v>
      </c>
      <c r="L93" s="62">
        <f t="shared" si="99"/>
        <v>0</v>
      </c>
      <c r="M93" s="62">
        <f t="shared" si="99"/>
        <v>0</v>
      </c>
      <c r="N93" s="63" t="s">
        <v>304</v>
      </c>
      <c r="O93" s="63" t="str" cm="1">
        <f t="array" ref="O93">IFERROR(IF(N93="NO",MODE(IF($F$7:$M$7="YES",IF(F93:M93&gt;0,F93:M93))),MODE(IF($F$7:$M$7="YES",F93:M93))),"")</f>
        <v/>
      </c>
      <c r="P93" s="63" t="s">
        <v>304</v>
      </c>
      <c r="Q93" s="63" t="str" cm="1">
        <f t="array" ref="Q93">IFERROR(IF(P93="NO",MEDIAN(IF($F$7:$M$7="YES",IF(F93:M93&gt;0,F93:M93))),MEDIAN(IF($F$7:$M$7="YES",F93:M93))),"")</f>
        <v/>
      </c>
      <c r="R93" s="63" t="str">
        <f t="shared" ref="R93" si="100">IF(O93="","Median","Mode")</f>
        <v>Median</v>
      </c>
      <c r="S93" s="60"/>
      <c r="T93" s="60"/>
      <c r="U93" s="60"/>
      <c r="V93" s="60"/>
      <c r="W93" s="60"/>
      <c r="X93" s="60"/>
      <c r="Y93" s="60"/>
      <c r="Z93" s="60"/>
      <c r="AA93" s="60"/>
      <c r="AB93" s="60"/>
      <c r="AC93" s="60"/>
      <c r="AD93" s="60"/>
      <c r="AE93" s="60"/>
      <c r="AF93" s="60"/>
      <c r="AG93" s="60"/>
      <c r="AH93" s="60"/>
      <c r="AI93" s="60"/>
      <c r="AJ93" s="60"/>
      <c r="AK93" s="60"/>
      <c r="AL93" s="60"/>
    </row>
    <row r="94" spans="2:38" ht="15" hidden="1" customHeight="1">
      <c r="B94" s="214">
        <f t="shared" ref="B94" si="101">B92+1</f>
        <v>33</v>
      </c>
      <c r="C94" s="216"/>
      <c r="D94" s="218"/>
      <c r="E94" s="56"/>
      <c r="F94" s="57">
        <v>0</v>
      </c>
      <c r="G94" s="57">
        <v>0</v>
      </c>
      <c r="H94" s="57">
        <v>0</v>
      </c>
      <c r="I94" s="57">
        <v>0</v>
      </c>
      <c r="J94" s="57">
        <v>0</v>
      </c>
      <c r="K94" s="57">
        <v>0</v>
      </c>
      <c r="L94" s="57">
        <v>0</v>
      </c>
      <c r="M94" s="57">
        <v>0</v>
      </c>
      <c r="N94" s="58"/>
      <c r="O94" s="58"/>
      <c r="P94" s="58"/>
      <c r="Q94" s="58"/>
      <c r="R94" s="59"/>
      <c r="S94" s="60"/>
      <c r="T94" s="60"/>
      <c r="U94" s="60"/>
      <c r="V94" s="60"/>
      <c r="W94" s="60"/>
      <c r="X94" s="60"/>
      <c r="Y94" s="60"/>
      <c r="Z94" s="60"/>
      <c r="AA94" s="60"/>
      <c r="AB94" s="60"/>
      <c r="AC94" s="60"/>
      <c r="AD94" s="60"/>
      <c r="AE94" s="60"/>
      <c r="AF94" s="60"/>
      <c r="AG94" s="60"/>
      <c r="AH94" s="60"/>
      <c r="AI94" s="60"/>
      <c r="AJ94" s="60"/>
      <c r="AK94" s="60"/>
      <c r="AL94" s="60"/>
    </row>
    <row r="95" spans="2:38" ht="14.45" hidden="1" thickBot="1">
      <c r="B95" s="215"/>
      <c r="C95" s="217"/>
      <c r="D95" s="219"/>
      <c r="E95" s="61" t="s">
        <v>303</v>
      </c>
      <c r="F95" s="62">
        <f t="shared" ref="F95:M95" si="102">IF(ISBLANK(F94),"",IF(ISBLANK(F96),"",ROUND(F96-F94,10)))</f>
        <v>0</v>
      </c>
      <c r="G95" s="62">
        <f t="shared" si="102"/>
        <v>0</v>
      </c>
      <c r="H95" s="62">
        <f t="shared" si="102"/>
        <v>0</v>
      </c>
      <c r="I95" s="62">
        <f t="shared" si="102"/>
        <v>0</v>
      </c>
      <c r="J95" s="62">
        <f t="shared" si="102"/>
        <v>0</v>
      </c>
      <c r="K95" s="62">
        <f t="shared" si="102"/>
        <v>0</v>
      </c>
      <c r="L95" s="62">
        <f t="shared" si="102"/>
        <v>0</v>
      </c>
      <c r="M95" s="62">
        <f t="shared" si="102"/>
        <v>0</v>
      </c>
      <c r="N95" s="63" t="s">
        <v>304</v>
      </c>
      <c r="O95" s="63" t="str" cm="1">
        <f t="array" ref="O95">IFERROR(IF(N95="NO",MODE(IF($F$7:$M$7="YES",IF(F95:M95&gt;0,F95:M95))),MODE(IF($F$7:$M$7="YES",F95:M95))),"")</f>
        <v/>
      </c>
      <c r="P95" s="63" t="s">
        <v>304</v>
      </c>
      <c r="Q95" s="63" t="str" cm="1">
        <f t="array" ref="Q95">IFERROR(IF(P95="NO",MEDIAN(IF($F$7:$M$7="YES",IF(F95:M95&gt;0,F95:M95))),MEDIAN(IF($F$7:$M$7="YES",F95:M95))),"")</f>
        <v/>
      </c>
      <c r="R95" s="63" t="str">
        <f t="shared" ref="R95" si="103">IF(O95="","Median","Mode")</f>
        <v>Median</v>
      </c>
      <c r="S95" s="60"/>
      <c r="T95" s="60"/>
      <c r="U95" s="60"/>
      <c r="V95" s="60"/>
      <c r="W95" s="60"/>
      <c r="X95" s="60"/>
      <c r="Y95" s="60"/>
      <c r="Z95" s="60"/>
      <c r="AA95" s="60"/>
      <c r="AB95" s="60"/>
      <c r="AC95" s="60"/>
      <c r="AD95" s="60"/>
      <c r="AE95" s="60"/>
      <c r="AF95" s="60"/>
      <c r="AG95" s="60"/>
      <c r="AH95" s="60"/>
      <c r="AI95" s="60"/>
      <c r="AJ95" s="60"/>
      <c r="AK95" s="60"/>
      <c r="AL95" s="60"/>
    </row>
    <row r="96" spans="2:38" ht="15" hidden="1" customHeight="1">
      <c r="B96" s="214">
        <f t="shared" ref="B96" si="104">B94+1</f>
        <v>34</v>
      </c>
      <c r="C96" s="216"/>
      <c r="D96" s="218"/>
      <c r="E96" s="56"/>
      <c r="F96" s="57">
        <v>0</v>
      </c>
      <c r="G96" s="57">
        <v>0</v>
      </c>
      <c r="H96" s="57">
        <v>0</v>
      </c>
      <c r="I96" s="57">
        <v>0</v>
      </c>
      <c r="J96" s="57">
        <v>0</v>
      </c>
      <c r="K96" s="57">
        <v>0</v>
      </c>
      <c r="L96" s="57">
        <v>0</v>
      </c>
      <c r="M96" s="57">
        <v>0</v>
      </c>
      <c r="N96" s="58"/>
      <c r="O96" s="58"/>
      <c r="P96" s="58"/>
      <c r="Q96" s="58"/>
      <c r="R96" s="59"/>
      <c r="S96" s="60"/>
      <c r="T96" s="60"/>
      <c r="U96" s="60"/>
      <c r="V96" s="60"/>
      <c r="W96" s="60"/>
      <c r="X96" s="60"/>
      <c r="Y96" s="60"/>
      <c r="Z96" s="60"/>
      <c r="AA96" s="60"/>
      <c r="AB96" s="60"/>
      <c r="AC96" s="60"/>
      <c r="AD96" s="60"/>
      <c r="AE96" s="60"/>
      <c r="AF96" s="60"/>
      <c r="AG96" s="60"/>
      <c r="AH96" s="60"/>
      <c r="AI96" s="60"/>
      <c r="AJ96" s="60"/>
      <c r="AK96" s="60"/>
      <c r="AL96" s="60"/>
    </row>
    <row r="97" spans="2:38" ht="14.45" hidden="1" thickBot="1">
      <c r="B97" s="215"/>
      <c r="C97" s="217"/>
      <c r="D97" s="219"/>
      <c r="E97" s="61" t="s">
        <v>303</v>
      </c>
      <c r="F97" s="62">
        <f t="shared" ref="F97:M97" si="105">IF(ISBLANK(F96),"",IF(ISBLANK(F98),"",ROUND(F98-F96,10)))</f>
        <v>0</v>
      </c>
      <c r="G97" s="62">
        <f t="shared" si="105"/>
        <v>0</v>
      </c>
      <c r="H97" s="62">
        <f t="shared" si="105"/>
        <v>0</v>
      </c>
      <c r="I97" s="62">
        <f t="shared" si="105"/>
        <v>0</v>
      </c>
      <c r="J97" s="62">
        <f t="shared" si="105"/>
        <v>0</v>
      </c>
      <c r="K97" s="62">
        <f t="shared" si="105"/>
        <v>0</v>
      </c>
      <c r="L97" s="62">
        <f t="shared" si="105"/>
        <v>0</v>
      </c>
      <c r="M97" s="62">
        <f t="shared" si="105"/>
        <v>0</v>
      </c>
      <c r="N97" s="63" t="s">
        <v>304</v>
      </c>
      <c r="O97" s="63" t="str" cm="1">
        <f t="array" ref="O97">IFERROR(IF(N97="NO",MODE(IF($F$7:$M$7="YES",IF(F97:M97&gt;0,F97:M97))),MODE(IF($F$7:$M$7="YES",F97:M97))),"")</f>
        <v/>
      </c>
      <c r="P97" s="63" t="s">
        <v>304</v>
      </c>
      <c r="Q97" s="63" t="str" cm="1">
        <f t="array" ref="Q97">IFERROR(IF(P97="NO",MEDIAN(IF($F$7:$M$7="YES",IF(F97:M97&gt;0,F97:M97))),MEDIAN(IF($F$7:$M$7="YES",F97:M97))),"")</f>
        <v/>
      </c>
      <c r="R97" s="63" t="str">
        <f t="shared" ref="R97" si="106">IF(O97="","Median","Mode")</f>
        <v>Median</v>
      </c>
      <c r="S97" s="60"/>
      <c r="T97" s="60"/>
      <c r="U97" s="60"/>
      <c r="V97" s="60"/>
      <c r="W97" s="60"/>
      <c r="X97" s="60"/>
      <c r="Y97" s="60"/>
      <c r="Z97" s="60"/>
      <c r="AA97" s="60"/>
      <c r="AB97" s="60"/>
      <c r="AC97" s="60"/>
      <c r="AD97" s="60"/>
      <c r="AE97" s="60"/>
      <c r="AF97" s="60"/>
      <c r="AG97" s="60"/>
      <c r="AH97" s="60"/>
      <c r="AI97" s="60"/>
      <c r="AJ97" s="60"/>
      <c r="AK97" s="60"/>
      <c r="AL97" s="60"/>
    </row>
    <row r="98" spans="2:38" ht="15" hidden="1" customHeight="1">
      <c r="B98" s="214">
        <f t="shared" ref="B98" si="107">B96+1</f>
        <v>35</v>
      </c>
      <c r="C98" s="216"/>
      <c r="D98" s="218"/>
      <c r="E98" s="56"/>
      <c r="F98" s="57">
        <v>0</v>
      </c>
      <c r="G98" s="57">
        <v>0</v>
      </c>
      <c r="H98" s="57">
        <v>0</v>
      </c>
      <c r="I98" s="57">
        <v>0</v>
      </c>
      <c r="J98" s="57">
        <v>0</v>
      </c>
      <c r="K98" s="57">
        <v>0</v>
      </c>
      <c r="L98" s="57">
        <v>0</v>
      </c>
      <c r="M98" s="57">
        <v>0</v>
      </c>
      <c r="N98" s="58"/>
      <c r="O98" s="58"/>
      <c r="P98" s="58"/>
      <c r="Q98" s="58"/>
      <c r="R98" s="59"/>
      <c r="S98" s="60"/>
      <c r="T98" s="60"/>
      <c r="U98" s="60"/>
      <c r="V98" s="60"/>
      <c r="W98" s="60"/>
      <c r="X98" s="60"/>
      <c r="Y98" s="60"/>
      <c r="Z98" s="60"/>
      <c r="AA98" s="60"/>
      <c r="AB98" s="60"/>
      <c r="AC98" s="60"/>
      <c r="AD98" s="60"/>
      <c r="AE98" s="60"/>
      <c r="AF98" s="60"/>
      <c r="AG98" s="60"/>
      <c r="AH98" s="60"/>
      <c r="AI98" s="60"/>
      <c r="AJ98" s="60"/>
      <c r="AK98" s="60"/>
      <c r="AL98" s="60"/>
    </row>
    <row r="99" spans="2:38" ht="14.45" hidden="1" thickBot="1">
      <c r="B99" s="215"/>
      <c r="C99" s="217"/>
      <c r="D99" s="219"/>
      <c r="E99" s="61" t="s">
        <v>303</v>
      </c>
      <c r="F99" s="62" t="str">
        <f t="shared" ref="F99:M99" si="108">IF(ISBLANK(F98),"",IF(ISBLANK(F100),"",ROUND(F100-F98,10)))</f>
        <v/>
      </c>
      <c r="G99" s="62" t="str">
        <f t="shared" si="108"/>
        <v/>
      </c>
      <c r="H99" s="62" t="str">
        <f t="shared" si="108"/>
        <v/>
      </c>
      <c r="I99" s="62" t="str">
        <f t="shared" si="108"/>
        <v/>
      </c>
      <c r="J99" s="62" t="str">
        <f t="shared" si="108"/>
        <v/>
      </c>
      <c r="K99" s="62" t="str">
        <f t="shared" si="108"/>
        <v/>
      </c>
      <c r="L99" s="62" t="str">
        <f t="shared" si="108"/>
        <v/>
      </c>
      <c r="M99" s="62" t="str">
        <f t="shared" si="108"/>
        <v/>
      </c>
      <c r="N99" s="63" t="s">
        <v>304</v>
      </c>
      <c r="O99" s="63" t="str" cm="1">
        <f t="array" ref="O99">IFERROR(IF(N99="NO",MODE(IF($F$7:$M$7="YES",IF(F99:M99&gt;0,F99:M99))),MODE(IF($F$7:$M$7="YES",F99:M99))),"")</f>
        <v/>
      </c>
      <c r="P99" s="63" t="s">
        <v>304</v>
      </c>
      <c r="Q99" s="63" t="str" cm="1">
        <f t="array" ref="Q99">IFERROR(IF(P99="NO",MEDIAN(IF($F$7:$M$7="YES",IF(F99:M99&gt;0,F99:M99))),MEDIAN(IF($F$7:$M$7="YES",F99:M99))),"")</f>
        <v/>
      </c>
      <c r="R99" s="63" t="str">
        <f t="shared" ref="R99" si="109">IF(O99="","Median","Mode")</f>
        <v>Median</v>
      </c>
      <c r="S99" s="60"/>
      <c r="T99" s="60"/>
      <c r="U99" s="60"/>
      <c r="V99" s="60"/>
      <c r="W99" s="60"/>
      <c r="X99" s="60"/>
      <c r="Y99" s="60"/>
      <c r="Z99" s="60"/>
      <c r="AA99" s="60"/>
      <c r="AB99" s="60"/>
      <c r="AC99" s="60"/>
      <c r="AD99" s="60"/>
      <c r="AE99" s="60"/>
      <c r="AF99" s="60"/>
      <c r="AG99" s="60"/>
      <c r="AH99" s="60"/>
      <c r="AI99" s="60"/>
      <c r="AJ99" s="60"/>
      <c r="AK99" s="60"/>
      <c r="AL99" s="60"/>
    </row>
    <row r="100" spans="2:38" ht="15" hidden="1" customHeight="1">
      <c r="B100" s="214"/>
      <c r="C100" s="220"/>
      <c r="D100" s="218"/>
      <c r="E100" s="56"/>
      <c r="F100" s="57"/>
      <c r="G100" s="57"/>
      <c r="H100" s="57"/>
      <c r="I100" s="57"/>
      <c r="J100" s="57"/>
      <c r="K100" s="57"/>
      <c r="L100" s="57"/>
      <c r="M100" s="57"/>
      <c r="N100" s="58"/>
      <c r="O100" s="58"/>
      <c r="P100" s="58"/>
      <c r="Q100" s="58"/>
      <c r="R100" s="59"/>
      <c r="AF100" s="36"/>
      <c r="AG100" s="36"/>
    </row>
    <row r="101" spans="2:38" customFormat="1">
      <c r="B101" s="215"/>
      <c r="C101" s="221"/>
      <c r="D101" s="219"/>
      <c r="E101" s="71"/>
      <c r="F101" s="72" t="str">
        <f>IF(ISBLANK(F100),"",IF(ISBLANK(F102),"",ROUND(F102-F100,10)))</f>
        <v/>
      </c>
      <c r="G101" s="72" t="str">
        <f t="shared" ref="G101:M101" si="110">IF(ISBLANK(G100),"",IF(ISBLANK(G102),"",ROUND(G102-G100,10)))</f>
        <v/>
      </c>
      <c r="H101" s="72" t="str">
        <f t="shared" si="110"/>
        <v/>
      </c>
      <c r="I101" s="72" t="str">
        <f t="shared" si="110"/>
        <v/>
      </c>
      <c r="J101" s="72" t="str">
        <f t="shared" si="110"/>
        <v/>
      </c>
      <c r="K101" s="72" t="str">
        <f t="shared" si="110"/>
        <v/>
      </c>
      <c r="L101" s="72" t="str">
        <f t="shared" si="110"/>
        <v/>
      </c>
      <c r="M101" s="72" t="str">
        <f t="shared" si="110"/>
        <v/>
      </c>
      <c r="N101" s="63"/>
      <c r="O101" s="63"/>
      <c r="P101" s="73"/>
    </row>
    <row r="102" spans="2:38">
      <c r="G102" s="39"/>
      <c r="H102" s="39"/>
      <c r="I102" s="39"/>
      <c r="L102" s="39"/>
      <c r="M102" s="39"/>
      <c r="N102" s="38"/>
      <c r="O102" s="38"/>
      <c r="P102" s="38"/>
      <c r="AF102" s="36"/>
      <c r="AG102" s="36"/>
    </row>
    <row r="103" spans="2:38">
      <c r="C103" s="64" t="s">
        <v>314</v>
      </c>
      <c r="D103" s="65"/>
      <c r="E103"/>
      <c r="F103" s="63">
        <f t="shared" ref="F103:M103" si="111">F104+F105</f>
        <v>0</v>
      </c>
      <c r="G103" s="63">
        <f t="shared" si="111"/>
        <v>6.9444440000000004E-4</v>
      </c>
      <c r="H103" s="63">
        <f t="shared" si="111"/>
        <v>0</v>
      </c>
      <c r="I103" s="63">
        <f t="shared" si="111"/>
        <v>2.0833332999999998E-3</v>
      </c>
      <c r="J103" s="63">
        <f t="shared" si="111"/>
        <v>0</v>
      </c>
      <c r="K103" s="63">
        <f t="shared" si="111"/>
        <v>6.9444440000000004E-4</v>
      </c>
      <c r="L103" s="63">
        <f t="shared" si="111"/>
        <v>3.4722222000000001E-3</v>
      </c>
      <c r="M103" s="63">
        <f t="shared" si="111"/>
        <v>2.0833332999999998E-3</v>
      </c>
      <c r="N103" s="38"/>
      <c r="O103" s="38"/>
      <c r="P103" s="38"/>
      <c r="Q103" s="63">
        <f>Q104+Q105</f>
        <v>6.9444440000000004E-4</v>
      </c>
      <c r="AF103" s="36"/>
      <c r="AG103" s="36"/>
    </row>
    <row r="104" spans="2:38">
      <c r="C104" s="64" t="s">
        <v>315</v>
      </c>
      <c r="D104" s="65" t="s">
        <v>307</v>
      </c>
      <c r="E104"/>
      <c r="F104" s="66">
        <f t="shared" ref="F104:M104" si="112">SUMIF($E$10:$E$101,"W",F10:F101)</f>
        <v>0</v>
      </c>
      <c r="G104" s="66">
        <f t="shared" si="112"/>
        <v>0</v>
      </c>
      <c r="H104" s="66">
        <f t="shared" si="112"/>
        <v>0</v>
      </c>
      <c r="I104" s="66">
        <f t="shared" si="112"/>
        <v>0</v>
      </c>
      <c r="J104" s="66">
        <f t="shared" si="112"/>
        <v>0</v>
      </c>
      <c r="K104" s="66">
        <f t="shared" si="112"/>
        <v>0</v>
      </c>
      <c r="L104" s="66">
        <f t="shared" si="112"/>
        <v>0</v>
      </c>
      <c r="M104" s="66">
        <f t="shared" si="112"/>
        <v>0</v>
      </c>
      <c r="N104" s="38"/>
      <c r="O104" s="38"/>
      <c r="P104" s="38"/>
      <c r="Q104" s="63">
        <f>SUMIFS(Q10:Q100,E10:E100,"W",R10:R100,"median")+SUMIFS(O10:O100,E10:E100,"W",R10:R100,"Mode")</f>
        <v>0</v>
      </c>
      <c r="AF104" s="36"/>
      <c r="AG104" s="36"/>
    </row>
    <row r="105" spans="2:38">
      <c r="C105" s="67" t="s">
        <v>316</v>
      </c>
      <c r="D105" s="68" t="s">
        <v>303</v>
      </c>
      <c r="E105"/>
      <c r="F105" s="66">
        <f t="shared" ref="F105:M105" si="113">SUMIF($E$10:$E$101,"P",F10:F101)</f>
        <v>0</v>
      </c>
      <c r="G105" s="66">
        <f t="shared" si="113"/>
        <v>6.9444440000000004E-4</v>
      </c>
      <c r="H105" s="66">
        <f t="shared" si="113"/>
        <v>0</v>
      </c>
      <c r="I105" s="66">
        <f t="shared" si="113"/>
        <v>2.0833332999999998E-3</v>
      </c>
      <c r="J105" s="66">
        <f t="shared" si="113"/>
        <v>0</v>
      </c>
      <c r="K105" s="66">
        <f t="shared" si="113"/>
        <v>6.9444440000000004E-4</v>
      </c>
      <c r="L105" s="66">
        <f t="shared" si="113"/>
        <v>3.4722222000000001E-3</v>
      </c>
      <c r="M105" s="66">
        <f t="shared" si="113"/>
        <v>2.0833332999999998E-3</v>
      </c>
      <c r="N105" s="38"/>
      <c r="O105" s="38"/>
      <c r="P105" s="38"/>
      <c r="Q105" s="66">
        <f>SUMIFS(Q10:Q100,E10:E100,"P",R10:R100,"median")+SUMIFS(O10:O100,E10:E100,"P",R10:R100,"Mode")</f>
        <v>6.9444440000000004E-4</v>
      </c>
      <c r="AH105" s="38"/>
    </row>
    <row r="106" spans="2:38">
      <c r="G106"/>
      <c r="K106"/>
    </row>
    <row r="107" spans="2:38" s="38" customFormat="1">
      <c r="B107" s="36"/>
      <c r="C107" s="113" t="s">
        <v>317</v>
      </c>
      <c r="D107" s="114">
        <f>Q103</f>
        <v>6.9444440000000004E-4</v>
      </c>
      <c r="K107"/>
      <c r="N107" s="39"/>
      <c r="O107" s="39"/>
      <c r="P107" s="39"/>
    </row>
    <row r="108" spans="2:38" s="38" customFormat="1">
      <c r="B108" s="36"/>
      <c r="C108" s="113" t="s">
        <v>318</v>
      </c>
      <c r="D108" s="114">
        <f>Q105</f>
        <v>6.9444440000000004E-4</v>
      </c>
      <c r="N108" s="39"/>
      <c r="O108" s="39"/>
      <c r="P108" s="39"/>
    </row>
    <row r="109" spans="2:38" s="38" customFormat="1">
      <c r="B109" s="36"/>
      <c r="C109" s="113" t="s">
        <v>319</v>
      </c>
      <c r="D109" s="114">
        <v>0</v>
      </c>
      <c r="N109" s="39"/>
      <c r="O109" s="39"/>
      <c r="P109" s="39"/>
    </row>
    <row r="110" spans="2:38" s="38" customFormat="1">
      <c r="B110" s="36"/>
      <c r="C110" s="113" t="s">
        <v>320</v>
      </c>
      <c r="D110" s="114">
        <f>Q105</f>
        <v>6.9444440000000004E-4</v>
      </c>
      <c r="F110" s="69"/>
      <c r="H110" s="36"/>
      <c r="N110" s="39"/>
      <c r="O110" s="39"/>
      <c r="P110" s="39"/>
    </row>
    <row r="111" spans="2:38" s="38" customFormat="1">
      <c r="B111" s="36"/>
      <c r="C111" s="113" t="s">
        <v>321</v>
      </c>
      <c r="D111" s="114">
        <f>Q104</f>
        <v>0</v>
      </c>
      <c r="N111" s="39"/>
      <c r="O111" s="39"/>
      <c r="P111" s="39"/>
    </row>
    <row r="112" spans="2:38" s="38" customFormat="1">
      <c r="B112" s="36"/>
      <c r="C112" s="113" t="s">
        <v>322</v>
      </c>
      <c r="D112" s="115">
        <f>D110/D107</f>
        <v>1</v>
      </c>
      <c r="N112" s="39"/>
      <c r="O112" s="39"/>
      <c r="P112" s="39"/>
    </row>
    <row r="113" spans="2:16" s="38" customFormat="1">
      <c r="B113" s="36"/>
      <c r="C113" s="36"/>
      <c r="D113" s="44"/>
      <c r="N113" s="39"/>
      <c r="O113" s="39"/>
      <c r="P113" s="39"/>
    </row>
    <row r="114" spans="2:16" s="38" customFormat="1">
      <c r="B114" s="36"/>
      <c r="C114" s="36"/>
      <c r="D114" s="44"/>
      <c r="N114" s="39"/>
      <c r="O114" s="39"/>
      <c r="P114" s="39"/>
    </row>
    <row r="115" spans="2:16" s="38" customFormat="1">
      <c r="B115" s="36"/>
      <c r="C115" s="36"/>
      <c r="D115" s="44"/>
      <c r="N115" s="39"/>
      <c r="O115" s="39"/>
      <c r="P115" s="39"/>
    </row>
    <row r="116" spans="2:16" s="38" customFormat="1">
      <c r="B116" s="36"/>
      <c r="C116" s="36"/>
      <c r="D116" s="44"/>
      <c r="N116" s="39"/>
      <c r="O116" s="39"/>
      <c r="P116" s="39"/>
    </row>
    <row r="117" spans="2:16" s="38" customFormat="1">
      <c r="B117" s="36"/>
      <c r="C117" s="36"/>
      <c r="D117" s="44"/>
      <c r="N117" s="39"/>
      <c r="O117" s="39"/>
      <c r="P117" s="39"/>
    </row>
    <row r="118" spans="2:16" s="38" customFormat="1">
      <c r="B118" s="36"/>
      <c r="C118" s="36"/>
      <c r="D118" s="44"/>
      <c r="N118" s="39"/>
      <c r="O118" s="39"/>
      <c r="P118" s="39"/>
    </row>
  </sheetData>
  <mergeCells count="152">
    <mergeCell ref="L5:M5"/>
    <mergeCell ref="D8:M8"/>
    <mergeCell ref="B10:B11"/>
    <mergeCell ref="C10:C11"/>
    <mergeCell ref="D10:D11"/>
    <mergeCell ref="B1:AG1"/>
    <mergeCell ref="B2:C2"/>
    <mergeCell ref="C3:D3"/>
    <mergeCell ref="E3:F3"/>
    <mergeCell ref="H3:I3"/>
    <mergeCell ref="C4:D4"/>
    <mergeCell ref="E4:F4"/>
    <mergeCell ref="H4:I4"/>
    <mergeCell ref="L4:M4"/>
    <mergeCell ref="B12:B13"/>
    <mergeCell ref="C12:C13"/>
    <mergeCell ref="D12:D13"/>
    <mergeCell ref="B14:B15"/>
    <mergeCell ref="C14:C15"/>
    <mergeCell ref="D14:D15"/>
    <mergeCell ref="C5:D5"/>
    <mergeCell ref="E5:F5"/>
    <mergeCell ref="H5:I5"/>
    <mergeCell ref="B20:B21"/>
    <mergeCell ref="C20:C21"/>
    <mergeCell ref="D20:D21"/>
    <mergeCell ref="B22:B23"/>
    <mergeCell ref="C22:C23"/>
    <mergeCell ref="D22:D23"/>
    <mergeCell ref="B16:B17"/>
    <mergeCell ref="C16:C17"/>
    <mergeCell ref="D16:D17"/>
    <mergeCell ref="B18:B19"/>
    <mergeCell ref="C18:C19"/>
    <mergeCell ref="D18:D19"/>
    <mergeCell ref="B28:B29"/>
    <mergeCell ref="C28:C29"/>
    <mergeCell ref="D28:D29"/>
    <mergeCell ref="B30:B31"/>
    <mergeCell ref="C30:C31"/>
    <mergeCell ref="D30:D31"/>
    <mergeCell ref="B24:B25"/>
    <mergeCell ref="C24:C25"/>
    <mergeCell ref="D24:D25"/>
    <mergeCell ref="B26:B27"/>
    <mergeCell ref="C26:C27"/>
    <mergeCell ref="D26:D27"/>
    <mergeCell ref="B36:B37"/>
    <mergeCell ref="C36:C37"/>
    <mergeCell ref="D36:D37"/>
    <mergeCell ref="B38:B39"/>
    <mergeCell ref="C38:C39"/>
    <mergeCell ref="D38:D39"/>
    <mergeCell ref="B32:B33"/>
    <mergeCell ref="C32:C33"/>
    <mergeCell ref="D32:D33"/>
    <mergeCell ref="B34:B35"/>
    <mergeCell ref="C34:C35"/>
    <mergeCell ref="D34:D35"/>
    <mergeCell ref="B44:B45"/>
    <mergeCell ref="C44:C45"/>
    <mergeCell ref="D44:D45"/>
    <mergeCell ref="B46:B47"/>
    <mergeCell ref="C46:C47"/>
    <mergeCell ref="D46:D47"/>
    <mergeCell ref="B40:B41"/>
    <mergeCell ref="C40:C41"/>
    <mergeCell ref="D40:D41"/>
    <mergeCell ref="B42:B43"/>
    <mergeCell ref="C42:C43"/>
    <mergeCell ref="D42:D43"/>
    <mergeCell ref="B52:B53"/>
    <mergeCell ref="C52:C53"/>
    <mergeCell ref="D52:D53"/>
    <mergeCell ref="B54:B55"/>
    <mergeCell ref="C54:C55"/>
    <mergeCell ref="D54:D55"/>
    <mergeCell ref="B48:B49"/>
    <mergeCell ref="C48:C49"/>
    <mergeCell ref="D48:D49"/>
    <mergeCell ref="B50:B51"/>
    <mergeCell ref="C50:C51"/>
    <mergeCell ref="D50:D51"/>
    <mergeCell ref="B60:B61"/>
    <mergeCell ref="C60:C61"/>
    <mergeCell ref="D60:D61"/>
    <mergeCell ref="B62:B63"/>
    <mergeCell ref="C62:C63"/>
    <mergeCell ref="D62:D63"/>
    <mergeCell ref="B56:B57"/>
    <mergeCell ref="C56:C57"/>
    <mergeCell ref="D56:D57"/>
    <mergeCell ref="B58:B59"/>
    <mergeCell ref="C58:C59"/>
    <mergeCell ref="D58:D59"/>
    <mergeCell ref="B68:B69"/>
    <mergeCell ref="C68:C69"/>
    <mergeCell ref="D68:D69"/>
    <mergeCell ref="B70:B71"/>
    <mergeCell ref="C70:C71"/>
    <mergeCell ref="D70:D71"/>
    <mergeCell ref="B64:B65"/>
    <mergeCell ref="C64:C65"/>
    <mergeCell ref="D64:D65"/>
    <mergeCell ref="B66:B67"/>
    <mergeCell ref="C66:C67"/>
    <mergeCell ref="D66:D67"/>
    <mergeCell ref="B76:B77"/>
    <mergeCell ref="C76:C77"/>
    <mergeCell ref="D76:D77"/>
    <mergeCell ref="B78:B79"/>
    <mergeCell ref="C78:C79"/>
    <mergeCell ref="D78:D79"/>
    <mergeCell ref="B72:B73"/>
    <mergeCell ref="C72:C73"/>
    <mergeCell ref="D72:D73"/>
    <mergeCell ref="B74:B75"/>
    <mergeCell ref="C74:C75"/>
    <mergeCell ref="D74:D75"/>
    <mergeCell ref="B84:B85"/>
    <mergeCell ref="C84:C85"/>
    <mergeCell ref="D84:D85"/>
    <mergeCell ref="B86:B87"/>
    <mergeCell ref="C86:C87"/>
    <mergeCell ref="D86:D87"/>
    <mergeCell ref="B80:B81"/>
    <mergeCell ref="C80:C81"/>
    <mergeCell ref="D80:D81"/>
    <mergeCell ref="B82:B83"/>
    <mergeCell ref="C82:C83"/>
    <mergeCell ref="D82:D83"/>
    <mergeCell ref="B92:B93"/>
    <mergeCell ref="C92:C93"/>
    <mergeCell ref="D92:D93"/>
    <mergeCell ref="B94:B95"/>
    <mergeCell ref="C94:C95"/>
    <mergeCell ref="D94:D95"/>
    <mergeCell ref="B88:B89"/>
    <mergeCell ref="C88:C89"/>
    <mergeCell ref="D88:D89"/>
    <mergeCell ref="B90:B91"/>
    <mergeCell ref="C90:C91"/>
    <mergeCell ref="D90:D91"/>
    <mergeCell ref="B100:B101"/>
    <mergeCell ref="C100:C101"/>
    <mergeCell ref="D100:D101"/>
    <mergeCell ref="B96:B97"/>
    <mergeCell ref="C96:C97"/>
    <mergeCell ref="D96:D97"/>
    <mergeCell ref="B98:B99"/>
    <mergeCell ref="C98:C99"/>
    <mergeCell ref="D98:D99"/>
  </mergeCells>
  <conditionalFormatting sqref="F10:M101">
    <cfRule type="expression" dxfId="153" priority="1" stopIfTrue="1">
      <formula>$E10="P"</formula>
    </cfRule>
    <cfRule type="expression" dxfId="152" priority="2" stopIfTrue="1">
      <formula>$E10="W"</formula>
    </cfRule>
  </conditionalFormatting>
  <conditionalFormatting sqref="F103:M105 Q103:Q105">
    <cfRule type="expression" dxfId="151" priority="30" stopIfTrue="1">
      <formula>$D103="W"</formula>
    </cfRule>
  </conditionalFormatting>
  <conditionalFormatting sqref="N101:P101">
    <cfRule type="expression" dxfId="150" priority="25" stopIfTrue="1">
      <formula>$E101="P"</formula>
    </cfRule>
    <cfRule type="expression" dxfId="149" priority="26" stopIfTrue="1">
      <formula>$E101="W"</formula>
    </cfRule>
  </conditionalFormatting>
  <conditionalFormatting sqref="N11:R11 N13:R13 N15:R15">
    <cfRule type="expression" dxfId="148" priority="31" stopIfTrue="1">
      <formula>$E11="P"</formula>
    </cfRule>
    <cfRule type="expression" dxfId="147" priority="32" stopIfTrue="1">
      <formula>$E11="W"</formula>
    </cfRule>
  </conditionalFormatting>
  <conditionalFormatting sqref="N17:R17">
    <cfRule type="expression" dxfId="146" priority="23" stopIfTrue="1">
      <formula>$E17="P"</formula>
    </cfRule>
    <cfRule type="expression" dxfId="145" priority="24" stopIfTrue="1">
      <formula>$E17="W"</formula>
    </cfRule>
  </conditionalFormatting>
  <conditionalFormatting sqref="N19:R19">
    <cfRule type="expression" dxfId="144" priority="21" stopIfTrue="1">
      <formula>$E19="P"</formula>
    </cfRule>
    <cfRule type="expression" dxfId="143" priority="22" stopIfTrue="1">
      <formula>$E19="W"</formula>
    </cfRule>
  </conditionalFormatting>
  <conditionalFormatting sqref="N21:R21">
    <cfRule type="expression" dxfId="142" priority="19" stopIfTrue="1">
      <formula>$E21="P"</formula>
    </cfRule>
    <cfRule type="expression" dxfId="141" priority="20" stopIfTrue="1">
      <formula>$E21="W"</formula>
    </cfRule>
  </conditionalFormatting>
  <conditionalFormatting sqref="N23:R23">
    <cfRule type="expression" dxfId="140" priority="17" stopIfTrue="1">
      <formula>$E23="P"</formula>
    </cfRule>
    <cfRule type="expression" dxfId="139" priority="18" stopIfTrue="1">
      <formula>$E23="W"</formula>
    </cfRule>
  </conditionalFormatting>
  <conditionalFormatting sqref="N25:R25">
    <cfRule type="expression" dxfId="138" priority="15" stopIfTrue="1">
      <formula>$E25="P"</formula>
    </cfRule>
    <cfRule type="expression" dxfId="137" priority="16" stopIfTrue="1">
      <formula>$E25="W"</formula>
    </cfRule>
  </conditionalFormatting>
  <conditionalFormatting sqref="N27:R27">
    <cfRule type="expression" dxfId="136" priority="13" stopIfTrue="1">
      <formula>$E27="P"</formula>
    </cfRule>
    <cfRule type="expression" dxfId="135" priority="14" stopIfTrue="1">
      <formula>$E27="W"</formula>
    </cfRule>
  </conditionalFormatting>
  <conditionalFormatting sqref="N29:R29">
    <cfRule type="expression" dxfId="134" priority="11" stopIfTrue="1">
      <formula>$E29="P"</formula>
    </cfRule>
    <cfRule type="expression" dxfId="133" priority="12" stopIfTrue="1">
      <formula>$E29="W"</formula>
    </cfRule>
  </conditionalFormatting>
  <conditionalFormatting sqref="N31:R31">
    <cfRule type="expression" dxfId="132" priority="9" stopIfTrue="1">
      <formula>$E31="P"</formula>
    </cfRule>
    <cfRule type="expression" dxfId="131" priority="10" stopIfTrue="1">
      <formula>$E31="W"</formula>
    </cfRule>
  </conditionalFormatting>
  <conditionalFormatting sqref="N33:R33">
    <cfRule type="expression" dxfId="130" priority="7" stopIfTrue="1">
      <formula>$E33="P"</formula>
    </cfRule>
    <cfRule type="expression" dxfId="129" priority="8" stopIfTrue="1">
      <formula>$E33="W"</formula>
    </cfRule>
  </conditionalFormatting>
  <conditionalFormatting sqref="N35:R35">
    <cfRule type="expression" dxfId="128" priority="5" stopIfTrue="1">
      <formula>$E35="P"</formula>
    </cfRule>
    <cfRule type="expression" dxfId="127" priority="6" stopIfTrue="1">
      <formula>$E35="W"</formula>
    </cfRule>
  </conditionalFormatting>
  <conditionalFormatting sqref="N37:R37 N39:R39 N41:R41 N43:R43 N45:R45 N47:R47 N49:R49 N51:R51 N53:R53 N55:R55 N57:R57 N59:R59 N61:R61 N63:R63 N65:R65 N67:R67 N69:R69 N71:R71 N73:R73 N75:R75 N77:R77 N79:R79 N81:R81 N83:R83 N85:R85 N87:R87 N89:R89 N91:R91 N93:R93 N95:R95 N97:R97 N99:R99">
    <cfRule type="expression" dxfId="126" priority="3" stopIfTrue="1">
      <formula>$E37="P"</formula>
    </cfRule>
    <cfRule type="expression" dxfId="125" priority="4" stopIfTrue="1">
      <formula>$E37="W"</formula>
    </cfRule>
  </conditionalFormatting>
  <conditionalFormatting sqref="Q103">
    <cfRule type="expression" dxfId="124" priority="27" stopIfTrue="1">
      <formula>$D103="P"</formula>
    </cfRule>
    <cfRule type="expression" dxfId="123" priority="28" stopIfTrue="1">
      <formula>$D103="W"</formula>
    </cfRule>
  </conditionalFormatting>
  <conditionalFormatting sqref="Q103:Q105 F103:M105">
    <cfRule type="expression" dxfId="122" priority="29" stopIfTrue="1">
      <formula>$D103="P"</formula>
    </cfRule>
  </conditionalFormatting>
  <dataValidations count="3">
    <dataValidation type="list" allowBlank="1" showInputMessage="1" showErrorMessage="1" sqref="E99 E11 E13 E15 E17 E19 E23 E25 E27 E29 E31 E33 E35 E37 E39 E41 E43 E45 E47 E49 E51 E53 E55 E57 E59 E61 E63 E65 E67 E69 E71 E73 E75 E77 E79 E81 E83 E85 E87 E89 E91 E93 E95 E97 E21" xr:uid="{881D2CC5-9FC0-48E1-A88D-361352402559}">
      <formula1>"P,W"</formula1>
    </dataValidation>
    <dataValidation type="list" allowBlank="1" showInputMessage="1" showErrorMessage="1" sqref="R27:R29 R33:R35 R31 R37 R11:R15 R17:R19 R21:R23 R25 R39 R41 R43 R45 R47 R49 R51 R53 R55 R57 R59 R61 R63 R65 R67 R69 R71 R73 R75 R77 R79 R81 R83 R85 R87 R89 R91 R93 R95 R97 R99" xr:uid="{6BBF2CE0-E814-4C11-ADB0-E1874B6516CA}">
      <formula1>"Mode,Median"</formula1>
    </dataValidation>
    <dataValidation type="list" allowBlank="1" showInputMessage="1" showErrorMessage="1" sqref="N11 N13 N15 N17 N19 N21 N23 N25 N27 N29 N31 N33 N35 P11 N37 N39 N41 N43 N45 N47 N49 N51 N53 N55 N57 N59 N61 N63 N65 N67 N69 N71 N73 N75 N77 N79 N81 N83 N85 N87 N89 N91 N93 N95 N97 N99 P13 P15 P17 P19 P21 P23 P25 P27 P29 P31 P33 P35 P37 P39 P41 P43 P45 P47 P49 P51 P53 P55 P57 P59 P61 P63 P65 P67 P69 P71 P73 P75 P77 P79 P81 P83 P85 P87 P89 P91 P93 P95 P97 P99 F7:M7" xr:uid="{1C3DB857-C747-457A-950A-9DDD9C88816E}">
      <formula1>"YES,NO"</formula1>
    </dataValidation>
  </dataValidations>
  <pageMargins left="0.7" right="0.7"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Button 1">
              <controlPr defaultSize="0" print="0" autoFill="0" autoPict="0">
                <anchor moveWithCells="1" sizeWithCells="1">
                  <from>
                    <xdr:col>4</xdr:col>
                    <xdr:colOff>1231900</xdr:colOff>
                    <xdr:row>0</xdr:row>
                    <xdr:rowOff>31750</xdr:rowOff>
                  </from>
                  <to>
                    <xdr:col>6</xdr:col>
                    <xdr:colOff>0</xdr:colOff>
                    <xdr:row>1</xdr:row>
                    <xdr:rowOff>88900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C701-F34B-49F7-AFA8-3BE7B961FC8E}">
  <sheetPr>
    <tabColor rgb="FF92D050"/>
    <pageSetUpPr fitToPage="1"/>
  </sheetPr>
  <dimension ref="B1:AJ118"/>
  <sheetViews>
    <sheetView showGridLines="0" zoomScale="60" zoomScaleNormal="60" workbookViewId="0">
      <selection activeCell="L132" sqref="L132"/>
    </sheetView>
  </sheetViews>
  <sheetFormatPr defaultColWidth="10.25" defaultRowHeight="14.1"/>
  <cols>
    <col min="1" max="1" width="14.625" style="36" customWidth="1"/>
    <col min="2" max="2" width="10.25" style="36"/>
    <col min="3" max="3" width="30" style="36" customWidth="1"/>
    <col min="4" max="4" width="16.375" style="44" customWidth="1"/>
    <col min="5" max="5" width="18.875" style="38" customWidth="1"/>
    <col min="6" max="11" width="19.625" style="38" customWidth="1"/>
    <col min="12" max="14" width="15" style="39" customWidth="1"/>
    <col min="15" max="29" width="15" style="38" customWidth="1"/>
    <col min="30" max="30" width="25.375" style="38" customWidth="1"/>
    <col min="31" max="31" width="11" style="38" customWidth="1"/>
    <col min="32" max="32" width="11.875" style="36" customWidth="1"/>
    <col min="33" max="37" width="10.5" style="36" customWidth="1"/>
    <col min="38" max="38" width="9.875" style="36" customWidth="1"/>
    <col min="39" max="55" width="10.5" style="36" customWidth="1"/>
    <col min="56" max="16384" width="10.25" style="36"/>
  </cols>
  <sheetData>
    <row r="1" spans="2:36" ht="27.95">
      <c r="B1" s="227" t="s">
        <v>254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row>
    <row r="2" spans="2:36">
      <c r="B2" s="228" t="s">
        <v>42</v>
      </c>
      <c r="C2" s="228"/>
      <c r="D2" s="37"/>
    </row>
    <row r="3" spans="2:36" ht="31.5" customHeight="1">
      <c r="B3" s="40" t="s">
        <v>255</v>
      </c>
      <c r="C3" s="229" t="s">
        <v>371</v>
      </c>
      <c r="D3" s="230"/>
      <c r="E3" s="148" t="s">
        <v>120</v>
      </c>
      <c r="F3" s="41" t="s">
        <v>257</v>
      </c>
      <c r="G3" s="42"/>
      <c r="H3" s="148" t="s">
        <v>258</v>
      </c>
      <c r="I3" s="181" t="s">
        <v>259</v>
      </c>
      <c r="J3" s="147" t="s">
        <v>144</v>
      </c>
      <c r="K3" s="234" t="s">
        <v>260</v>
      </c>
      <c r="L3" s="234"/>
      <c r="M3"/>
      <c r="N3"/>
      <c r="Q3" s="36"/>
      <c r="R3" s="36"/>
      <c r="S3" s="44"/>
      <c r="T3" s="36"/>
      <c r="U3" s="36"/>
      <c r="V3" s="36"/>
      <c r="W3" s="36"/>
      <c r="X3" s="36"/>
      <c r="Y3" s="36"/>
      <c r="Z3" s="36"/>
      <c r="AA3" s="36"/>
      <c r="AB3" s="36"/>
      <c r="AC3" s="36"/>
      <c r="AD3" s="36"/>
      <c r="AE3" s="36"/>
    </row>
    <row r="4" spans="2:36" ht="31.5" customHeight="1">
      <c r="B4" s="40" t="s">
        <v>261</v>
      </c>
      <c r="C4" s="229" t="s">
        <v>372</v>
      </c>
      <c r="D4" s="230"/>
      <c r="E4" s="148" t="s">
        <v>263</v>
      </c>
      <c r="F4" s="238" t="s">
        <v>367</v>
      </c>
      <c r="G4" s="240"/>
      <c r="H4" s="148" t="s">
        <v>265</v>
      </c>
      <c r="I4" s="181" t="s">
        <v>266</v>
      </c>
      <c r="J4" s="147" t="s">
        <v>267</v>
      </c>
      <c r="K4" s="241" t="s">
        <v>268</v>
      </c>
      <c r="L4" s="241"/>
      <c r="M4"/>
      <c r="N4"/>
      <c r="Q4" s="36"/>
      <c r="R4" s="36"/>
      <c r="S4" s="44"/>
      <c r="T4" s="36"/>
      <c r="U4" s="36"/>
      <c r="V4" s="36"/>
      <c r="W4" s="36"/>
      <c r="X4" s="36"/>
      <c r="Y4" s="36"/>
      <c r="Z4" s="36"/>
      <c r="AA4" s="36"/>
      <c r="AB4" s="36"/>
      <c r="AC4" s="36"/>
      <c r="AD4" s="36"/>
      <c r="AE4" s="36"/>
    </row>
    <row r="5" spans="2:36" ht="31.5" customHeight="1">
      <c r="B5" s="40" t="s">
        <v>269</v>
      </c>
      <c r="C5" s="174" t="s">
        <v>270</v>
      </c>
      <c r="D5" s="175"/>
      <c r="E5" s="148" t="s">
        <v>271</v>
      </c>
      <c r="F5" s="41" t="s">
        <v>368</v>
      </c>
      <c r="G5" s="42"/>
      <c r="H5" s="148" t="s">
        <v>272</v>
      </c>
      <c r="I5" s="182" t="s">
        <v>273</v>
      </c>
      <c r="J5" s="147" t="s">
        <v>274</v>
      </c>
      <c r="K5" s="237" t="s">
        <v>275</v>
      </c>
      <c r="L5" s="237"/>
      <c r="M5"/>
      <c r="N5"/>
      <c r="Q5" s="36"/>
      <c r="R5" s="36"/>
      <c r="S5" s="44"/>
      <c r="T5" s="36"/>
      <c r="U5" s="36"/>
      <c r="V5" s="36"/>
      <c r="W5" s="36"/>
      <c r="X5" s="36"/>
      <c r="Y5" s="36"/>
      <c r="Z5" s="36"/>
      <c r="AA5" s="36"/>
      <c r="AB5" s="36"/>
      <c r="AC5" s="36"/>
      <c r="AD5" s="36"/>
      <c r="AE5" s="36"/>
    </row>
    <row r="7" spans="2:36">
      <c r="E7" s="45" t="s">
        <v>276</v>
      </c>
      <c r="F7" s="46" t="s">
        <v>277</v>
      </c>
      <c r="G7" s="46" t="s">
        <v>277</v>
      </c>
      <c r="H7" s="46" t="s">
        <v>277</v>
      </c>
      <c r="I7" s="46" t="s">
        <v>277</v>
      </c>
      <c r="J7" s="46" t="s">
        <v>277</v>
      </c>
      <c r="K7" s="46" t="s">
        <v>277</v>
      </c>
      <c r="L7" s="44"/>
      <c r="M7" s="44"/>
      <c r="N7" s="44"/>
      <c r="O7" s="36"/>
      <c r="P7" s="36"/>
      <c r="Q7" s="36"/>
      <c r="R7" s="36"/>
      <c r="S7" s="36"/>
      <c r="T7" s="36"/>
      <c r="U7" s="36"/>
      <c r="V7" s="36"/>
      <c r="W7" s="36"/>
      <c r="X7" s="36"/>
      <c r="Y7" s="36"/>
      <c r="Z7" s="36"/>
      <c r="AA7" s="36"/>
      <c r="AB7" s="36"/>
      <c r="AC7" s="36"/>
      <c r="AD7" s="36"/>
      <c r="AE7" s="36"/>
    </row>
    <row r="8" spans="2:36">
      <c r="B8" s="47"/>
      <c r="C8" s="48"/>
      <c r="D8" s="242" t="s">
        <v>278</v>
      </c>
      <c r="E8" s="243"/>
      <c r="F8" s="243"/>
      <c r="G8" s="243"/>
      <c r="H8" s="243"/>
      <c r="I8" s="243"/>
      <c r="J8" s="243"/>
      <c r="K8" s="243"/>
      <c r="L8" s="36"/>
      <c r="M8" s="36"/>
      <c r="N8" s="36"/>
      <c r="O8" s="36"/>
      <c r="P8" s="36"/>
      <c r="Q8" s="36"/>
      <c r="R8" s="36"/>
      <c r="S8" s="36"/>
      <c r="T8" s="36"/>
      <c r="U8" s="36"/>
      <c r="V8" s="36"/>
      <c r="W8" s="36"/>
      <c r="X8" s="36"/>
      <c r="Y8" s="36"/>
      <c r="Z8" s="36"/>
      <c r="AA8" s="36"/>
      <c r="AB8" s="36"/>
      <c r="AC8" s="36"/>
      <c r="AD8" s="36"/>
      <c r="AE8" s="36"/>
    </row>
    <row r="9" spans="2:36" ht="58.5" customHeight="1">
      <c r="B9" s="49" t="s">
        <v>279</v>
      </c>
      <c r="C9" s="49" t="s">
        <v>280</v>
      </c>
      <c r="D9" s="50" t="s">
        <v>281</v>
      </c>
      <c r="E9" s="50" t="s">
        <v>282</v>
      </c>
      <c r="F9" s="51" t="s">
        <v>330</v>
      </c>
      <c r="G9" s="51" t="s">
        <v>284</v>
      </c>
      <c r="H9" s="52" t="s">
        <v>331</v>
      </c>
      <c r="I9" s="52" t="s">
        <v>332</v>
      </c>
      <c r="J9" s="52" t="s">
        <v>333</v>
      </c>
      <c r="K9" s="52" t="s">
        <v>334</v>
      </c>
      <c r="L9" s="53" t="s">
        <v>297</v>
      </c>
      <c r="M9" s="53" t="s">
        <v>298</v>
      </c>
      <c r="N9" s="54" t="s">
        <v>299</v>
      </c>
      <c r="O9" s="55" t="s">
        <v>300</v>
      </c>
      <c r="P9" s="50" t="s">
        <v>301</v>
      </c>
      <c r="Q9" s="36"/>
      <c r="R9" s="36"/>
      <c r="S9" s="36"/>
      <c r="T9" s="36"/>
      <c r="U9" s="36"/>
      <c r="V9" s="36"/>
      <c r="W9" s="36"/>
      <c r="X9" s="36"/>
      <c r="Y9" s="36"/>
      <c r="Z9" s="36"/>
      <c r="AA9" s="36"/>
      <c r="AB9" s="36"/>
      <c r="AC9" s="36"/>
      <c r="AD9" s="36"/>
      <c r="AE9" s="36"/>
    </row>
    <row r="10" spans="2:36" ht="15.75" customHeight="1" thickBot="1">
      <c r="B10" s="214">
        <v>1</v>
      </c>
      <c r="C10" s="216" t="s">
        <v>369</v>
      </c>
      <c r="D10" s="216"/>
      <c r="E10" s="56"/>
      <c r="F10" s="57">
        <v>0</v>
      </c>
      <c r="G10" s="57">
        <v>0</v>
      </c>
      <c r="H10" s="57">
        <v>0</v>
      </c>
      <c r="I10" s="57">
        <v>0</v>
      </c>
      <c r="J10" s="57">
        <v>0</v>
      </c>
      <c r="K10" s="57">
        <v>0</v>
      </c>
      <c r="L10" s="58"/>
      <c r="M10" s="58"/>
      <c r="N10" s="58"/>
      <c r="O10" s="58"/>
      <c r="P10" s="59"/>
      <c r="Q10" s="60"/>
      <c r="R10" s="60"/>
      <c r="S10" s="60"/>
      <c r="T10" s="60"/>
      <c r="U10" s="60"/>
      <c r="V10" s="60"/>
      <c r="W10" s="60"/>
      <c r="X10" s="60"/>
      <c r="Y10" s="60"/>
      <c r="Z10" s="60"/>
      <c r="AA10" s="60"/>
      <c r="AB10" s="60"/>
      <c r="AC10" s="60"/>
      <c r="AD10" s="60"/>
      <c r="AE10" s="60"/>
      <c r="AF10" s="60"/>
      <c r="AG10" s="60"/>
      <c r="AH10" s="60"/>
      <c r="AI10" s="60"/>
      <c r="AJ10" s="60"/>
    </row>
    <row r="11" spans="2:36">
      <c r="B11" s="215"/>
      <c r="C11" s="217"/>
      <c r="D11" s="217"/>
      <c r="E11" s="61" t="s">
        <v>303</v>
      </c>
      <c r="F11" s="62">
        <f t="shared" ref="F11:H11" si="0">IF(ISBLANK(F10),"",IF(ISBLANK(F12),"",ROUND(F12-F10,10)))</f>
        <v>2.0833332999999998E-3</v>
      </c>
      <c r="G11" s="62">
        <f t="shared" si="0"/>
        <v>0</v>
      </c>
      <c r="H11" s="62">
        <f t="shared" si="0"/>
        <v>2.7777778000000002E-3</v>
      </c>
      <c r="I11" s="62">
        <f>IF(ISBLANK(I10),"",IF(ISBLANK(I12),"",ROUND(I12-I10,10)))</f>
        <v>1.3888889000000001E-3</v>
      </c>
      <c r="J11" s="62">
        <f t="shared" ref="J11:K11" si="1">IF(ISBLANK(J10),"",IF(ISBLANK(J12),"",ROUND(J12-J10,10)))</f>
        <v>7.6388888999999998E-3</v>
      </c>
      <c r="K11" s="62">
        <f t="shared" si="1"/>
        <v>1.3888889000000001E-3</v>
      </c>
      <c r="L11" s="63" t="s">
        <v>304</v>
      </c>
      <c r="M11" s="63" cm="1">
        <f t="array" ref="M11">IFERROR(IF(L11="NO",MODE(IF($F$7:$K$7="YES",IF(F11:K11&gt;0,F11:K11))),MODE(IF($F$7:$K$7="YES",F11:K11))),"")</f>
        <v>1.3888889000000001E-3</v>
      </c>
      <c r="N11" s="63" t="s">
        <v>304</v>
      </c>
      <c r="O11" s="63" cm="1">
        <f t="array" ref="O11">IFERROR(IF(N11="NO",MEDIAN(IF($F$7:$K$7="YES",IF(F11:K11&gt;0,F11:K11))),MEDIAN(IF($F$7:$K$7="YES",F11:K11))),"")</f>
        <v>2.0833332999999998E-3</v>
      </c>
      <c r="P11" s="63" t="str">
        <f>IF(M11="","Median","Mode")</f>
        <v>Mode</v>
      </c>
      <c r="Q11" s="60"/>
      <c r="R11" s="60"/>
      <c r="S11" s="60"/>
      <c r="T11" s="60"/>
      <c r="U11" s="60"/>
      <c r="V11" s="60"/>
      <c r="W11" s="60"/>
      <c r="X11" s="60"/>
      <c r="Y11" s="60"/>
      <c r="Z11" s="60"/>
      <c r="AA11" s="60"/>
      <c r="AB11" s="60"/>
      <c r="AC11" s="60"/>
      <c r="AD11" s="60"/>
      <c r="AE11" s="60"/>
      <c r="AF11" s="60"/>
      <c r="AG11" s="60"/>
      <c r="AH11" s="60"/>
      <c r="AI11" s="60"/>
      <c r="AJ11" s="60"/>
    </row>
    <row r="12" spans="2:36" ht="15" customHeight="1" thickBot="1">
      <c r="B12" s="214">
        <f>B10+1</f>
        <v>2</v>
      </c>
      <c r="C12" s="216" t="s">
        <v>370</v>
      </c>
      <c r="D12" s="216"/>
      <c r="E12" s="56"/>
      <c r="F12" s="57">
        <v>2.0833333333333333E-3</v>
      </c>
      <c r="G12" s="57">
        <v>0</v>
      </c>
      <c r="H12" s="57">
        <v>2.7777777777777779E-3</v>
      </c>
      <c r="I12" s="57">
        <v>1.3888888888888889E-3</v>
      </c>
      <c r="J12" s="57">
        <v>7.6388888888888886E-3</v>
      </c>
      <c r="K12" s="57">
        <v>1.3888888888888889E-3</v>
      </c>
      <c r="L12" s="58"/>
      <c r="M12" s="58"/>
      <c r="N12" s="58"/>
      <c r="O12" s="58"/>
      <c r="P12" s="59"/>
      <c r="Q12" s="60"/>
      <c r="R12" s="60"/>
      <c r="S12" s="60"/>
      <c r="T12" s="60"/>
      <c r="U12" s="60"/>
      <c r="V12" s="60"/>
      <c r="W12" s="60"/>
      <c r="X12" s="60"/>
      <c r="Y12" s="60"/>
      <c r="Z12" s="60"/>
      <c r="AA12" s="60"/>
      <c r="AB12" s="60"/>
      <c r="AC12" s="60"/>
      <c r="AD12" s="60"/>
      <c r="AE12" s="60"/>
      <c r="AF12" s="60"/>
      <c r="AG12" s="60"/>
      <c r="AH12" s="60"/>
      <c r="AI12" s="60"/>
      <c r="AJ12" s="60"/>
    </row>
    <row r="13" spans="2:36" ht="14.45" thickBot="1">
      <c r="B13" s="215"/>
      <c r="C13" s="217"/>
      <c r="D13" s="217"/>
      <c r="E13" s="61" t="s">
        <v>303</v>
      </c>
      <c r="F13" s="62" t="str">
        <f t="shared" ref="F13:K13" si="2">IF(ISBLANK(F12),"",IF(ISBLANK(F14),"",ROUND(F14-F12,10)))</f>
        <v/>
      </c>
      <c r="G13" s="62" t="str">
        <f t="shared" si="2"/>
        <v/>
      </c>
      <c r="H13" s="62" t="str">
        <f t="shared" si="2"/>
        <v/>
      </c>
      <c r="I13" s="62" t="str">
        <f t="shared" si="2"/>
        <v/>
      </c>
      <c r="J13" s="62" t="str">
        <f t="shared" si="2"/>
        <v/>
      </c>
      <c r="K13" s="62" t="str">
        <f t="shared" si="2"/>
        <v/>
      </c>
      <c r="L13" s="63" t="s">
        <v>304</v>
      </c>
      <c r="M13" s="63" t="str" cm="1">
        <f t="array" ref="M13">IFERROR(IF(L13="NO",MODE(IF($F$7:$K$7="YES",IF(F13:K13&gt;0,F13:K13))),MODE(IF($F$7:$K$7="YES",F13:K13))),"")</f>
        <v/>
      </c>
      <c r="N13" s="63" t="s">
        <v>304</v>
      </c>
      <c r="O13" s="63" t="str" cm="1">
        <f t="array" ref="O13">IFERROR(IF(N13="NO",MEDIAN(IF($F$7:$K$7="YES",IF(F13:K13&gt;0,F13:K13))),MEDIAN(IF($F$7:$K$7="YES",F13:K13))),"")</f>
        <v/>
      </c>
      <c r="P13" s="63" t="str">
        <f>IF(M13="","Median","Mode")</f>
        <v>Median</v>
      </c>
      <c r="Q13" s="60"/>
      <c r="R13" s="60"/>
      <c r="S13" s="60"/>
      <c r="T13" s="60"/>
      <c r="U13" s="60"/>
      <c r="V13" s="60"/>
      <c r="W13" s="60"/>
      <c r="X13" s="60"/>
      <c r="Y13" s="60"/>
      <c r="Z13" s="60"/>
      <c r="AA13" s="60"/>
      <c r="AB13" s="60"/>
      <c r="AC13" s="60"/>
      <c r="AD13" s="60"/>
      <c r="AE13" s="60"/>
      <c r="AF13" s="60"/>
      <c r="AG13" s="60"/>
      <c r="AH13" s="60"/>
      <c r="AI13" s="60"/>
      <c r="AJ13" s="60"/>
    </row>
    <row r="14" spans="2:36" ht="15" hidden="1" customHeight="1" thickBot="1">
      <c r="B14" s="214"/>
      <c r="C14" s="216"/>
      <c r="D14" s="216"/>
      <c r="E14" s="56"/>
      <c r="F14" s="57"/>
      <c r="G14" s="57"/>
      <c r="H14" s="57"/>
      <c r="I14" s="57"/>
      <c r="J14" s="57"/>
      <c r="K14" s="57"/>
      <c r="L14" s="58"/>
      <c r="M14" s="58"/>
      <c r="N14" s="58"/>
      <c r="O14" s="58"/>
      <c r="P14" s="59"/>
      <c r="Q14" s="60"/>
      <c r="R14" s="60"/>
      <c r="S14" s="60"/>
      <c r="T14" s="60"/>
      <c r="U14" s="60"/>
      <c r="V14" s="60"/>
      <c r="W14" s="60"/>
      <c r="X14" s="60"/>
      <c r="Y14" s="60"/>
      <c r="Z14" s="60"/>
      <c r="AA14" s="60"/>
      <c r="AB14" s="60"/>
      <c r="AC14" s="60"/>
      <c r="AD14" s="60"/>
      <c r="AE14" s="60"/>
      <c r="AF14" s="60"/>
      <c r="AG14" s="60"/>
      <c r="AH14" s="60"/>
      <c r="AI14" s="60"/>
      <c r="AJ14" s="60"/>
    </row>
    <row r="15" spans="2:36" ht="14.45" hidden="1" thickBot="1">
      <c r="B15" s="215"/>
      <c r="C15" s="217"/>
      <c r="D15" s="217"/>
      <c r="E15" s="61" t="s">
        <v>307</v>
      </c>
      <c r="F15" s="62" t="str">
        <f t="shared" ref="F15:K15" si="3">IF(ISBLANK(F14),"",IF(ISBLANK(F16),"",ROUND(F16-F14,10)))</f>
        <v/>
      </c>
      <c r="G15" s="62" t="str">
        <f t="shared" si="3"/>
        <v/>
      </c>
      <c r="H15" s="62" t="str">
        <f t="shared" si="3"/>
        <v/>
      </c>
      <c r="I15" s="62" t="str">
        <f t="shared" si="3"/>
        <v/>
      </c>
      <c r="J15" s="62" t="str">
        <f t="shared" si="3"/>
        <v/>
      </c>
      <c r="K15" s="62" t="str">
        <f t="shared" si="3"/>
        <v/>
      </c>
      <c r="L15" s="63" t="s">
        <v>304</v>
      </c>
      <c r="M15" s="63" t="str" cm="1">
        <f t="array" ref="M15">IFERROR(IF(L15="NO",MODE(IF($F$7:$K$7="YES",IF(F15:K15&gt;0,F15:K15))),MODE(IF($F$7:$K$7="YES",F15:K15))),"")</f>
        <v/>
      </c>
      <c r="N15" s="63" t="s">
        <v>304</v>
      </c>
      <c r="O15" s="63" t="str" cm="1">
        <f t="array" ref="O15">IFERROR(IF(N15="NO",MEDIAN(IF($F$7:$K$7="YES",IF(F15:K15&gt;0,F15:K15))),MEDIAN(IF($F$7:$K$7="YES",F15:K15))),"")</f>
        <v/>
      </c>
      <c r="P15" s="63" t="str">
        <f>IF(M15="","Median","Mode")</f>
        <v>Median</v>
      </c>
      <c r="Q15" s="60"/>
      <c r="R15" s="60"/>
      <c r="S15" s="60"/>
      <c r="T15" s="60"/>
      <c r="U15" s="60"/>
      <c r="V15" s="60"/>
      <c r="W15" s="60"/>
      <c r="X15" s="60"/>
      <c r="Y15" s="60"/>
      <c r="Z15" s="60"/>
      <c r="AA15" s="60"/>
      <c r="AB15" s="60"/>
      <c r="AC15" s="60"/>
      <c r="AD15" s="60"/>
      <c r="AE15" s="60"/>
      <c r="AF15" s="60"/>
      <c r="AG15" s="60"/>
      <c r="AH15" s="60"/>
      <c r="AI15" s="60"/>
      <c r="AJ15" s="60"/>
    </row>
    <row r="16" spans="2:36" ht="15.75" hidden="1" customHeight="1" thickBot="1">
      <c r="B16" s="214"/>
      <c r="C16" s="222"/>
      <c r="D16" s="216"/>
      <c r="E16" s="56"/>
      <c r="F16" s="57"/>
      <c r="G16" s="57"/>
      <c r="H16" s="57"/>
      <c r="I16" s="57"/>
      <c r="J16" s="57"/>
      <c r="K16" s="57"/>
      <c r="L16" s="58"/>
      <c r="M16" s="58"/>
      <c r="N16" s="58"/>
      <c r="O16" s="58"/>
      <c r="P16" s="59"/>
      <c r="Q16" s="60"/>
      <c r="R16" s="60"/>
      <c r="S16" s="60"/>
      <c r="T16" s="60"/>
      <c r="U16" s="60"/>
      <c r="V16" s="60"/>
      <c r="W16" s="60"/>
      <c r="X16" s="60"/>
      <c r="Y16" s="60"/>
      <c r="Z16" s="60"/>
      <c r="AA16" s="60"/>
      <c r="AB16" s="60"/>
      <c r="AC16" s="60"/>
      <c r="AD16" s="60"/>
      <c r="AE16" s="60"/>
      <c r="AF16" s="60"/>
      <c r="AG16" s="60"/>
      <c r="AH16" s="60"/>
      <c r="AI16" s="60"/>
      <c r="AJ16" s="60"/>
    </row>
    <row r="17" spans="2:36" ht="14.45" hidden="1" thickBot="1">
      <c r="B17" s="215"/>
      <c r="C17" s="223"/>
      <c r="D17" s="217"/>
      <c r="E17" s="61" t="s">
        <v>303</v>
      </c>
      <c r="F17" s="62" t="str">
        <f t="shared" ref="F17:K17" si="4">IF(ISBLANK(F16),"",IF(ISBLANK(F18),"",ROUND(F18-F16,10)))</f>
        <v/>
      </c>
      <c r="G17" s="62" t="str">
        <f t="shared" si="4"/>
        <v/>
      </c>
      <c r="H17" s="62" t="str">
        <f t="shared" si="4"/>
        <v/>
      </c>
      <c r="I17" s="62" t="str">
        <f t="shared" si="4"/>
        <v/>
      </c>
      <c r="J17" s="62" t="str">
        <f t="shared" si="4"/>
        <v/>
      </c>
      <c r="K17" s="62" t="str">
        <f t="shared" si="4"/>
        <v/>
      </c>
      <c r="L17" s="63" t="s">
        <v>304</v>
      </c>
      <c r="M17" s="63" t="str" cm="1">
        <f t="array" ref="M17">IFERROR(IF(L17="NO",MODE(IF($F$7:$K$7="YES",IF(F17:K17&gt;0,F17:K17))),MODE(IF($F$7:$K$7="YES",F17:K17))),"")</f>
        <v/>
      </c>
      <c r="N17" s="63" t="s">
        <v>304</v>
      </c>
      <c r="O17" s="63" t="str" cm="1">
        <f t="array" ref="O17">IFERROR(IF(N17="NO",MEDIAN(IF($F$7:$K$7="YES",IF(F17:K17&gt;0,F17:K17))),MEDIAN(IF($F$7:$K$7="YES",F17:K17))),"")</f>
        <v/>
      </c>
      <c r="P17" s="63" t="str">
        <f>IF(M17="","Median","Mode")</f>
        <v>Median</v>
      </c>
      <c r="Q17" s="60"/>
      <c r="R17" s="60"/>
      <c r="S17" s="60"/>
      <c r="T17" s="60"/>
      <c r="U17" s="60"/>
      <c r="V17" s="60"/>
      <c r="W17" s="60"/>
      <c r="X17" s="60"/>
      <c r="Y17" s="60"/>
      <c r="Z17" s="60"/>
      <c r="AA17" s="60"/>
      <c r="AB17" s="60"/>
      <c r="AC17" s="60"/>
      <c r="AD17" s="60"/>
      <c r="AE17" s="60"/>
      <c r="AF17" s="60"/>
      <c r="AG17" s="60"/>
      <c r="AH17" s="60"/>
      <c r="AI17" s="60"/>
      <c r="AJ17" s="60"/>
    </row>
    <row r="18" spans="2:36" ht="15" hidden="1" customHeight="1" thickBot="1">
      <c r="B18" s="214"/>
      <c r="C18" s="216"/>
      <c r="D18" s="216"/>
      <c r="E18" s="56"/>
      <c r="F18" s="57"/>
      <c r="G18" s="57"/>
      <c r="H18" s="57"/>
      <c r="I18" s="57"/>
      <c r="J18" s="57"/>
      <c r="K18" s="57"/>
      <c r="L18" s="58"/>
      <c r="M18" s="58"/>
      <c r="N18" s="58"/>
      <c r="O18" s="58"/>
      <c r="P18" s="59"/>
      <c r="Q18" s="60"/>
      <c r="R18" s="60"/>
      <c r="S18" s="60"/>
      <c r="T18" s="60"/>
      <c r="U18" s="60"/>
      <c r="V18" s="60"/>
      <c r="W18" s="60"/>
      <c r="X18" s="60"/>
      <c r="Y18" s="60"/>
      <c r="Z18" s="60"/>
      <c r="AA18" s="60"/>
      <c r="AB18" s="60"/>
      <c r="AC18" s="60"/>
      <c r="AD18" s="60"/>
      <c r="AE18" s="60"/>
      <c r="AF18" s="60"/>
      <c r="AG18" s="60"/>
      <c r="AH18" s="60"/>
      <c r="AI18" s="60"/>
      <c r="AJ18" s="60"/>
    </row>
    <row r="19" spans="2:36" ht="14.45" hidden="1" thickBot="1">
      <c r="B19" s="215"/>
      <c r="C19" s="217"/>
      <c r="D19" s="217"/>
      <c r="E19" s="61" t="s">
        <v>307</v>
      </c>
      <c r="F19" s="62" t="str">
        <f t="shared" ref="F19:K19" si="5">IF(ISBLANK(F18),"",IF(ISBLANK(F20),"",ROUND(F20-F18,10)))</f>
        <v/>
      </c>
      <c r="G19" s="62" t="str">
        <f t="shared" si="5"/>
        <v/>
      </c>
      <c r="H19" s="62" t="str">
        <f t="shared" si="5"/>
        <v/>
      </c>
      <c r="I19" s="62" t="str">
        <f t="shared" si="5"/>
        <v/>
      </c>
      <c r="J19" s="62" t="str">
        <f t="shared" si="5"/>
        <v/>
      </c>
      <c r="K19" s="62" t="str">
        <f t="shared" si="5"/>
        <v/>
      </c>
      <c r="L19" s="63" t="s">
        <v>304</v>
      </c>
      <c r="M19" s="63" t="str" cm="1">
        <f t="array" ref="M19">IFERROR(IF(L19="NO",MODE(IF($F$7:$K$7="YES",IF(F19:K19&gt;0,F19:K19))),MODE(IF($F$7:$K$7="YES",F19:K19))),"")</f>
        <v/>
      </c>
      <c r="N19" s="63" t="s">
        <v>304</v>
      </c>
      <c r="O19" s="63" t="str" cm="1">
        <f t="array" ref="O19">IFERROR(IF(N19="NO",MEDIAN(IF($F$7:$K$7="YES",IF(F19:K19&gt;0,F19:K19))),MEDIAN(IF($F$7:$K$7="YES",F19:K19))),"")</f>
        <v/>
      </c>
      <c r="P19" s="63" t="str">
        <f>IF(M19="","Median","Mode")</f>
        <v>Median</v>
      </c>
      <c r="Q19" s="60"/>
      <c r="R19" s="60"/>
      <c r="S19" s="60"/>
      <c r="T19" s="60"/>
      <c r="U19" s="60"/>
      <c r="V19" s="60"/>
      <c r="W19" s="60"/>
      <c r="X19" s="60"/>
      <c r="Y19" s="60"/>
      <c r="Z19" s="60"/>
      <c r="AA19" s="60"/>
      <c r="AB19" s="60"/>
      <c r="AC19" s="60"/>
      <c r="AD19" s="60"/>
      <c r="AE19" s="60"/>
      <c r="AF19" s="60"/>
      <c r="AG19" s="60"/>
      <c r="AH19" s="60"/>
      <c r="AI19" s="60"/>
      <c r="AJ19" s="60"/>
    </row>
    <row r="20" spans="2:36" ht="15.75" hidden="1" customHeight="1" thickBot="1">
      <c r="B20" s="214"/>
      <c r="C20" s="216"/>
      <c r="D20" s="216"/>
      <c r="E20" s="56"/>
      <c r="F20" s="57"/>
      <c r="G20" s="57"/>
      <c r="H20" s="57"/>
      <c r="I20" s="57"/>
      <c r="J20" s="57"/>
      <c r="K20" s="57"/>
      <c r="L20" s="58"/>
      <c r="M20" s="58"/>
      <c r="N20" s="58"/>
      <c r="O20" s="58"/>
      <c r="P20" s="59"/>
      <c r="Q20" s="60"/>
      <c r="R20" s="60"/>
      <c r="S20" s="60"/>
      <c r="T20" s="60"/>
      <c r="U20" s="60"/>
      <c r="V20" s="60"/>
      <c r="W20" s="60"/>
      <c r="X20" s="60"/>
      <c r="Y20" s="60"/>
      <c r="Z20" s="60"/>
      <c r="AA20" s="60"/>
      <c r="AB20" s="60"/>
      <c r="AC20" s="60"/>
      <c r="AD20" s="60"/>
      <c r="AE20" s="60"/>
      <c r="AF20" s="60"/>
      <c r="AG20" s="60"/>
      <c r="AH20" s="60"/>
      <c r="AI20" s="60"/>
      <c r="AJ20" s="60"/>
    </row>
    <row r="21" spans="2:36" ht="14.45" hidden="1" thickBot="1">
      <c r="B21" s="215"/>
      <c r="C21" s="217"/>
      <c r="D21" s="217"/>
      <c r="E21" s="61" t="s">
        <v>303</v>
      </c>
      <c r="F21" s="62" t="str">
        <f t="shared" ref="F21:J21" si="6">IF(ISBLANK(F20),"",IF(ISBLANK(F22),"",ROUND(F22-F20,10)))</f>
        <v/>
      </c>
      <c r="G21" s="62" t="str">
        <f t="shared" si="6"/>
        <v/>
      </c>
      <c r="H21" s="62" t="str">
        <f t="shared" si="6"/>
        <v/>
      </c>
      <c r="I21" s="62" t="str">
        <f t="shared" si="6"/>
        <v/>
      </c>
      <c r="J21" s="62" t="str">
        <f t="shared" si="6"/>
        <v/>
      </c>
      <c r="K21" s="62" t="str">
        <f>IF(ISBLANK(K20),"",IF(ISBLANK(K22),"",ROUND(K22-K20,10)))</f>
        <v/>
      </c>
      <c r="L21" s="63" t="s">
        <v>304</v>
      </c>
      <c r="M21" s="63" t="str" cm="1">
        <f t="array" ref="M21">IFERROR(IF(L21="NO",MODE(IF($F$7:$K$7="YES",IF(F21:K21&gt;0,F21:K21))),MODE(IF($F$7:$K$7="YES",F21:K21))),"")</f>
        <v/>
      </c>
      <c r="N21" s="63" t="s">
        <v>304</v>
      </c>
      <c r="O21" s="63" t="str" cm="1">
        <f t="array" ref="O21">IFERROR(IF(N21="NO",MEDIAN(IF($F$7:$K$7="YES",IF(F21:K21&gt;0,F21:K21))),MEDIAN(IF($F$7:$K$7="YES",F21:K21))),"")</f>
        <v/>
      </c>
      <c r="P21" s="63" t="str">
        <f>IF(M21="","Median","Mode")</f>
        <v>Median</v>
      </c>
      <c r="Q21" s="60"/>
      <c r="R21" s="60"/>
      <c r="S21" s="60"/>
      <c r="T21" s="60"/>
      <c r="U21" s="60"/>
      <c r="V21" s="60"/>
      <c r="W21" s="60"/>
      <c r="X21" s="60"/>
      <c r="Y21" s="60"/>
      <c r="Z21" s="60"/>
      <c r="AA21" s="60"/>
      <c r="AB21" s="60"/>
      <c r="AC21" s="60"/>
      <c r="AD21" s="60"/>
      <c r="AE21" s="60"/>
      <c r="AF21" s="60"/>
      <c r="AG21" s="60"/>
      <c r="AH21" s="60"/>
      <c r="AI21" s="60"/>
      <c r="AJ21" s="60"/>
    </row>
    <row r="22" spans="2:36" ht="15" hidden="1" customHeight="1" thickBot="1">
      <c r="B22" s="214"/>
      <c r="C22" s="216"/>
      <c r="D22" s="216"/>
      <c r="E22" s="56"/>
      <c r="F22" s="57"/>
      <c r="G22" s="57"/>
      <c r="H22" s="57"/>
      <c r="I22" s="57"/>
      <c r="J22" s="57"/>
      <c r="K22" s="57"/>
      <c r="L22" s="58"/>
      <c r="M22" s="58"/>
      <c r="N22" s="58"/>
      <c r="O22" s="58"/>
      <c r="P22" s="59"/>
      <c r="Q22" s="60"/>
      <c r="R22" s="60"/>
      <c r="S22" s="60"/>
      <c r="T22" s="60"/>
      <c r="U22" s="60"/>
      <c r="V22" s="60"/>
      <c r="W22" s="60"/>
      <c r="X22" s="60"/>
      <c r="Y22" s="60"/>
      <c r="Z22" s="60"/>
      <c r="AA22" s="60"/>
      <c r="AB22" s="60"/>
      <c r="AC22" s="60"/>
      <c r="AD22" s="60"/>
      <c r="AE22" s="60"/>
      <c r="AF22" s="60"/>
      <c r="AG22" s="60"/>
      <c r="AH22" s="60"/>
      <c r="AI22" s="60"/>
      <c r="AJ22" s="60"/>
    </row>
    <row r="23" spans="2:36" ht="14.45" hidden="1" thickBot="1">
      <c r="B23" s="215"/>
      <c r="C23" s="217"/>
      <c r="D23" s="217"/>
      <c r="E23" s="61" t="s">
        <v>307</v>
      </c>
      <c r="F23" s="62" t="str">
        <f>IF(ISBLANK(F22),"",IF(ISBLANK(F24),"",ROUND(F24-F22,10)))</f>
        <v/>
      </c>
      <c r="G23" s="62" t="str">
        <f t="shared" ref="G23:K23" si="7">IF(ISBLANK(G22),"",IF(ISBLANK(G24),"",ROUND(G24-G22,10)))</f>
        <v/>
      </c>
      <c r="H23" s="62" t="str">
        <f t="shared" si="7"/>
        <v/>
      </c>
      <c r="I23" s="62" t="str">
        <f t="shared" si="7"/>
        <v/>
      </c>
      <c r="J23" s="62" t="str">
        <f t="shared" si="7"/>
        <v/>
      </c>
      <c r="K23" s="62" t="str">
        <f t="shared" si="7"/>
        <v/>
      </c>
      <c r="L23" s="63" t="s">
        <v>304</v>
      </c>
      <c r="M23" s="63" t="str" cm="1">
        <f t="array" ref="M23">IFERROR(IF(L23="NO",MODE(IF($F$7:$K$7="YES",IF(F23:K23&gt;0,F23:K23))),MODE(IF($F$7:$K$7="YES",F23:K23))),"")</f>
        <v/>
      </c>
      <c r="N23" s="63" t="s">
        <v>304</v>
      </c>
      <c r="O23" s="63" t="str" cm="1">
        <f t="array" ref="O23">IFERROR(IF(N23="NO",MEDIAN(IF($F$7:$K$7="YES",IF(F23:K23&gt;0,F23:K23))),MEDIAN(IF($F$7:$K$7="YES",F23:K23))),"")</f>
        <v/>
      </c>
      <c r="P23" s="63" t="str">
        <f>IF(M23="","Median","Mode")</f>
        <v>Median</v>
      </c>
      <c r="Q23" s="60"/>
      <c r="R23" s="60"/>
      <c r="S23" s="60"/>
      <c r="T23" s="60"/>
      <c r="U23" s="60"/>
      <c r="V23" s="60"/>
      <c r="W23" s="60"/>
      <c r="X23" s="60"/>
      <c r="Y23" s="60"/>
      <c r="Z23" s="60"/>
      <c r="AA23" s="60"/>
      <c r="AB23" s="60"/>
      <c r="AC23" s="60"/>
      <c r="AD23" s="60"/>
      <c r="AE23" s="60"/>
      <c r="AF23" s="60"/>
      <c r="AG23" s="60"/>
      <c r="AH23" s="60"/>
      <c r="AI23" s="60"/>
      <c r="AJ23" s="60"/>
    </row>
    <row r="24" spans="2:36" ht="15.75" hidden="1" customHeight="1" thickBot="1">
      <c r="B24" s="214"/>
      <c r="C24" s="216"/>
      <c r="D24" s="216"/>
      <c r="E24" s="56"/>
      <c r="F24" s="57"/>
      <c r="G24" s="57"/>
      <c r="H24" s="57"/>
      <c r="I24" s="57"/>
      <c r="J24" s="57"/>
      <c r="K24" s="57"/>
      <c r="L24" s="58"/>
      <c r="M24" s="58"/>
      <c r="N24" s="58"/>
      <c r="O24" s="58"/>
      <c r="P24" s="59"/>
      <c r="Q24" s="60"/>
      <c r="R24" s="60"/>
      <c r="S24" s="60"/>
      <c r="T24" s="60"/>
      <c r="U24" s="60"/>
      <c r="V24" s="60"/>
      <c r="W24" s="60"/>
      <c r="X24" s="60"/>
      <c r="Y24" s="60"/>
      <c r="Z24" s="60"/>
      <c r="AA24" s="60"/>
      <c r="AB24" s="60"/>
      <c r="AC24" s="60"/>
      <c r="AD24" s="60"/>
      <c r="AE24" s="60"/>
      <c r="AF24" s="60"/>
      <c r="AG24" s="60"/>
      <c r="AH24" s="60"/>
      <c r="AI24" s="60"/>
      <c r="AJ24" s="60"/>
    </row>
    <row r="25" spans="2:36" ht="14.45" hidden="1" thickBot="1">
      <c r="B25" s="215"/>
      <c r="C25" s="217"/>
      <c r="D25" s="217"/>
      <c r="E25" s="61" t="s">
        <v>303</v>
      </c>
      <c r="F25" s="62" t="str">
        <f t="shared" ref="F25:K25" si="8">IF(ISBLANK(F24),"",IF(ISBLANK(F26),"",ROUND(F26-F24,10)))</f>
        <v/>
      </c>
      <c r="G25" s="62" t="str">
        <f t="shared" si="8"/>
        <v/>
      </c>
      <c r="H25" s="62" t="str">
        <f t="shared" si="8"/>
        <v/>
      </c>
      <c r="I25" s="62" t="str">
        <f t="shared" si="8"/>
        <v/>
      </c>
      <c r="J25" s="62" t="str">
        <f t="shared" si="8"/>
        <v/>
      </c>
      <c r="K25" s="62" t="str">
        <f t="shared" si="8"/>
        <v/>
      </c>
      <c r="L25" s="63" t="s">
        <v>304</v>
      </c>
      <c r="M25" s="63" t="str" cm="1">
        <f t="array" ref="M25">IFERROR(IF(L25="NO",MODE(IF($F$7:$K$7="YES",IF(F25:K25&gt;0,F25:K25))),MODE(IF($F$7:$K$7="YES",F25:K25))),"")</f>
        <v/>
      </c>
      <c r="N25" s="63" t="s">
        <v>304</v>
      </c>
      <c r="O25" s="63" t="str" cm="1">
        <f t="array" ref="O25">IFERROR(IF(N25="NO",MEDIAN(IF($F$7:$K$7="YES",IF(F25:K25&gt;0,F25:K25))),MEDIAN(IF($F$7:$K$7="YES",F25:K25))),"")</f>
        <v/>
      </c>
      <c r="P25" s="63" t="str">
        <f>IF(M25="","Median","Mode")</f>
        <v>Median</v>
      </c>
      <c r="Q25" s="60"/>
      <c r="R25" s="60"/>
      <c r="S25" s="60"/>
      <c r="T25" s="60"/>
      <c r="U25" s="60"/>
      <c r="V25" s="60"/>
      <c r="W25" s="60"/>
      <c r="X25" s="60"/>
      <c r="Y25" s="60"/>
      <c r="Z25" s="60"/>
      <c r="AA25" s="60"/>
      <c r="AB25" s="60"/>
      <c r="AC25" s="60"/>
      <c r="AD25" s="60"/>
      <c r="AE25" s="60"/>
      <c r="AF25" s="60"/>
      <c r="AG25" s="60"/>
      <c r="AH25" s="60"/>
      <c r="AI25" s="60"/>
      <c r="AJ25" s="60"/>
    </row>
    <row r="26" spans="2:36" ht="15.75" hidden="1" customHeight="1" thickBot="1">
      <c r="B26" s="214"/>
      <c r="C26" s="216"/>
      <c r="D26" s="218"/>
      <c r="E26" s="56"/>
      <c r="F26" s="57"/>
      <c r="G26" s="57"/>
      <c r="H26" s="57"/>
      <c r="I26" s="57"/>
      <c r="J26" s="57"/>
      <c r="K26" s="57"/>
      <c r="L26" s="58"/>
      <c r="M26" s="58"/>
      <c r="N26" s="58"/>
      <c r="O26" s="58"/>
      <c r="P26" s="59"/>
      <c r="Q26" s="60"/>
      <c r="R26" s="60"/>
      <c r="S26" s="60"/>
      <c r="T26" s="60"/>
      <c r="U26" s="60"/>
      <c r="V26" s="60"/>
      <c r="W26" s="60"/>
      <c r="X26" s="60"/>
      <c r="Y26" s="60"/>
      <c r="Z26" s="60"/>
      <c r="AA26" s="60"/>
      <c r="AB26" s="60"/>
      <c r="AC26" s="60"/>
      <c r="AD26" s="60"/>
      <c r="AE26" s="60"/>
      <c r="AF26" s="60"/>
      <c r="AG26" s="60"/>
      <c r="AH26" s="60"/>
      <c r="AI26" s="60"/>
      <c r="AJ26" s="60"/>
    </row>
    <row r="27" spans="2:36" ht="14.45" hidden="1" thickBot="1">
      <c r="B27" s="215"/>
      <c r="C27" s="217"/>
      <c r="D27" s="219"/>
      <c r="E27" s="61" t="s">
        <v>307</v>
      </c>
      <c r="F27" s="62" t="str">
        <f t="shared" ref="F27:K27" si="9">IF(ISBLANK(F26),"",IF(ISBLANK(F28),"",ROUND(F28-F26,10)))</f>
        <v/>
      </c>
      <c r="G27" s="62" t="str">
        <f t="shared" si="9"/>
        <v/>
      </c>
      <c r="H27" s="62" t="str">
        <f t="shared" si="9"/>
        <v/>
      </c>
      <c r="I27" s="62" t="str">
        <f t="shared" si="9"/>
        <v/>
      </c>
      <c r="J27" s="62" t="str">
        <f t="shared" si="9"/>
        <v/>
      </c>
      <c r="K27" s="62" t="str">
        <f t="shared" si="9"/>
        <v/>
      </c>
      <c r="L27" s="63" t="s">
        <v>304</v>
      </c>
      <c r="M27" s="63" t="str" cm="1">
        <f t="array" ref="M27">IFERROR(IF(L27="NO",MODE(IF($F$7:$K$7="YES",IF(F27:K27&gt;0,F27:K27))),MODE(IF($F$7:$K$7="YES",F27:K27))),"")</f>
        <v/>
      </c>
      <c r="N27" s="63" t="s">
        <v>304</v>
      </c>
      <c r="O27" s="63" t="str" cm="1">
        <f t="array" ref="O27">IFERROR(IF(N27="NO",MEDIAN(IF($F$7:$K$7="YES",IF(F27:K27&gt;0,F27:K27))),MEDIAN(IF($F$7:$K$7="YES",F27:K27))),"")</f>
        <v/>
      </c>
      <c r="P27" s="63" t="str">
        <f>IF(M27="","Median","Mode")</f>
        <v>Median</v>
      </c>
      <c r="Q27" s="60"/>
      <c r="R27" s="60"/>
      <c r="S27" s="60"/>
      <c r="T27" s="60"/>
      <c r="U27" s="60"/>
      <c r="V27" s="60"/>
      <c r="W27" s="60"/>
      <c r="X27" s="60"/>
      <c r="Y27" s="60"/>
      <c r="Z27" s="60"/>
      <c r="AA27" s="60"/>
      <c r="AB27" s="60"/>
      <c r="AC27" s="60"/>
      <c r="AD27" s="60"/>
      <c r="AE27" s="60"/>
      <c r="AF27" s="60"/>
      <c r="AG27" s="60"/>
      <c r="AH27" s="60"/>
      <c r="AI27" s="60"/>
      <c r="AJ27" s="60"/>
    </row>
    <row r="28" spans="2:36" ht="15" hidden="1" customHeight="1" thickBot="1">
      <c r="B28" s="214"/>
      <c r="C28" s="216"/>
      <c r="D28" s="218"/>
      <c r="E28" s="56"/>
      <c r="F28" s="57"/>
      <c r="G28" s="57"/>
      <c r="H28" s="57"/>
      <c r="I28" s="57"/>
      <c r="J28" s="57"/>
      <c r="K28" s="57"/>
      <c r="L28" s="58"/>
      <c r="M28" s="58"/>
      <c r="N28" s="58"/>
      <c r="O28" s="58"/>
      <c r="P28" s="59"/>
      <c r="Q28" s="60"/>
      <c r="R28" s="60"/>
      <c r="S28" s="60"/>
      <c r="T28" s="60"/>
      <c r="U28" s="60"/>
      <c r="V28" s="60"/>
      <c r="W28" s="60"/>
      <c r="X28" s="60"/>
      <c r="Y28" s="60"/>
      <c r="Z28" s="60"/>
      <c r="AA28" s="60"/>
      <c r="AB28" s="60"/>
      <c r="AC28" s="60"/>
      <c r="AD28" s="60"/>
      <c r="AE28" s="60"/>
      <c r="AF28" s="60"/>
      <c r="AG28" s="60"/>
      <c r="AH28" s="60"/>
      <c r="AI28" s="60"/>
      <c r="AJ28" s="60"/>
    </row>
    <row r="29" spans="2:36" ht="14.45" hidden="1" thickBot="1">
      <c r="B29" s="215"/>
      <c r="C29" s="217"/>
      <c r="D29" s="219"/>
      <c r="E29" s="61" t="s">
        <v>303</v>
      </c>
      <c r="F29" s="62"/>
      <c r="G29" s="62"/>
      <c r="H29" s="62"/>
      <c r="I29" s="62"/>
      <c r="J29" s="62"/>
      <c r="K29" s="62"/>
      <c r="L29" s="63" t="s">
        <v>304</v>
      </c>
      <c r="M29" s="63" t="str" cm="1">
        <f t="array" ref="M29">IFERROR(IF(L29="NO",MODE(IF($F$7:$K$7="YES",IF(F29:K29&gt;0,F29:K29))),MODE(IF($F$7:$K$7="YES",F29:K29))),"")</f>
        <v/>
      </c>
      <c r="N29" s="63" t="s">
        <v>304</v>
      </c>
      <c r="O29" s="63" t="str" cm="1">
        <f t="array" ref="O29">IFERROR(IF(N29="NO",MEDIAN(IF($F$7:$K$7="YES",IF(F29:K29&gt;0,F29:K29))),MEDIAN(IF($F$7:$K$7="YES",F29:K29))),"")</f>
        <v/>
      </c>
      <c r="P29" s="63" t="str">
        <f>IF(M29="","Median","Mode")</f>
        <v>Median</v>
      </c>
      <c r="Q29" s="60"/>
      <c r="R29" s="60"/>
      <c r="S29" s="60"/>
      <c r="T29" s="60"/>
      <c r="U29" s="60"/>
      <c r="V29" s="60"/>
      <c r="W29" s="60"/>
      <c r="X29" s="60"/>
      <c r="Y29" s="60"/>
      <c r="Z29" s="60"/>
      <c r="AA29" s="60"/>
      <c r="AB29" s="60"/>
      <c r="AC29" s="60"/>
      <c r="AD29" s="60"/>
      <c r="AE29" s="60"/>
      <c r="AF29" s="60"/>
      <c r="AG29" s="60"/>
      <c r="AH29" s="60"/>
      <c r="AI29" s="60"/>
      <c r="AJ29" s="60"/>
    </row>
    <row r="30" spans="2:36" ht="15.75" hidden="1" customHeight="1" thickBot="1">
      <c r="B30" s="214">
        <f t="shared" ref="B30" si="10">B28+1</f>
        <v>1</v>
      </c>
      <c r="C30" s="216"/>
      <c r="D30" s="218"/>
      <c r="E30" s="56"/>
      <c r="F30" s="57">
        <v>0</v>
      </c>
      <c r="G30" s="57">
        <v>0</v>
      </c>
      <c r="H30" s="57">
        <v>0</v>
      </c>
      <c r="I30" s="57">
        <v>0</v>
      </c>
      <c r="J30" s="57">
        <v>0</v>
      </c>
      <c r="K30" s="57">
        <v>0</v>
      </c>
      <c r="L30" s="58"/>
      <c r="M30" s="58"/>
      <c r="N30" s="58"/>
      <c r="O30" s="58"/>
      <c r="P30" s="59"/>
      <c r="Q30" s="60"/>
      <c r="R30" s="60"/>
      <c r="S30" s="60"/>
      <c r="T30" s="60"/>
      <c r="U30" s="60"/>
      <c r="V30" s="60"/>
      <c r="W30" s="60"/>
      <c r="X30" s="60"/>
      <c r="Y30" s="60"/>
      <c r="Z30" s="60"/>
      <c r="AA30" s="60"/>
      <c r="AB30" s="60"/>
      <c r="AC30" s="60"/>
      <c r="AD30" s="60"/>
      <c r="AE30" s="60"/>
      <c r="AF30" s="60"/>
      <c r="AG30" s="60"/>
      <c r="AH30" s="60"/>
      <c r="AI30" s="60"/>
      <c r="AJ30" s="60"/>
    </row>
    <row r="31" spans="2:36" ht="14.45" hidden="1" thickBot="1">
      <c r="B31" s="215"/>
      <c r="C31" s="217"/>
      <c r="D31" s="219"/>
      <c r="E31" s="61" t="s">
        <v>303</v>
      </c>
      <c r="F31" s="62">
        <f t="shared" ref="F31:K31" si="11">IF(ISBLANK(F30),"",IF(ISBLANK(F32),"",ROUND(F32-F30,10)))</f>
        <v>0</v>
      </c>
      <c r="G31" s="62">
        <f t="shared" si="11"/>
        <v>0</v>
      </c>
      <c r="H31" s="62">
        <f t="shared" si="11"/>
        <v>0</v>
      </c>
      <c r="I31" s="62">
        <f t="shared" si="11"/>
        <v>0</v>
      </c>
      <c r="J31" s="62">
        <f t="shared" si="11"/>
        <v>0</v>
      </c>
      <c r="K31" s="62">
        <f t="shared" si="11"/>
        <v>0</v>
      </c>
      <c r="L31" s="63" t="s">
        <v>304</v>
      </c>
      <c r="M31" s="63" t="str" cm="1">
        <f t="array" ref="M31">IFERROR(IF(L31="NO",MODE(IF($F$7:$K$7="YES",IF(F31:K31&gt;0,F31:K31))),MODE(IF($F$7:$K$7="YES",F31:K31))),"")</f>
        <v/>
      </c>
      <c r="N31" s="63" t="s">
        <v>304</v>
      </c>
      <c r="O31" s="63" t="str" cm="1">
        <f t="array" ref="O31">IFERROR(IF(N31="NO",MEDIAN(IF($F$7:$K$7="YES",IF(F31:K31&gt;0,F31:K31))),MEDIAN(IF($F$7:$K$7="YES",F31:K31))),"")</f>
        <v/>
      </c>
      <c r="P31" s="63" t="str">
        <f>IF(M31="","Median","Mode")</f>
        <v>Median</v>
      </c>
      <c r="Q31" s="60"/>
      <c r="R31" s="60"/>
      <c r="S31" s="60"/>
      <c r="T31" s="60"/>
      <c r="U31" s="60"/>
      <c r="V31" s="60"/>
      <c r="W31" s="60"/>
      <c r="X31" s="60"/>
      <c r="Y31" s="60"/>
      <c r="Z31" s="60"/>
      <c r="AA31" s="60"/>
      <c r="AB31" s="60"/>
      <c r="AC31" s="60"/>
      <c r="AD31" s="60"/>
      <c r="AE31" s="60"/>
      <c r="AF31" s="60"/>
      <c r="AG31" s="60"/>
      <c r="AH31" s="60"/>
      <c r="AI31" s="60"/>
      <c r="AJ31" s="60"/>
    </row>
    <row r="32" spans="2:36" ht="15.75" hidden="1" customHeight="1">
      <c r="B32" s="214">
        <f t="shared" ref="B32" si="12">B30+1</f>
        <v>2</v>
      </c>
      <c r="C32" s="216"/>
      <c r="D32" s="218"/>
      <c r="E32" s="56"/>
      <c r="F32" s="57">
        <v>0</v>
      </c>
      <c r="G32" s="57">
        <v>0</v>
      </c>
      <c r="H32" s="57">
        <v>0</v>
      </c>
      <c r="I32" s="57">
        <v>0</v>
      </c>
      <c r="J32" s="57">
        <v>0</v>
      </c>
      <c r="K32" s="57">
        <v>0</v>
      </c>
      <c r="L32" s="58"/>
      <c r="M32" s="58"/>
      <c r="N32" s="58"/>
      <c r="O32" s="58"/>
      <c r="P32" s="59"/>
      <c r="Q32" s="60"/>
      <c r="R32" s="60"/>
      <c r="S32" s="60"/>
      <c r="T32" s="60"/>
      <c r="U32" s="60"/>
      <c r="V32" s="60"/>
      <c r="W32" s="60"/>
      <c r="X32" s="60"/>
      <c r="Y32" s="60"/>
      <c r="Z32" s="60"/>
      <c r="AA32" s="60"/>
      <c r="AB32" s="60"/>
      <c r="AC32" s="60"/>
      <c r="AD32" s="60"/>
      <c r="AE32" s="60"/>
      <c r="AF32" s="60"/>
      <c r="AG32" s="60"/>
      <c r="AH32" s="60"/>
      <c r="AI32" s="60"/>
      <c r="AJ32" s="60"/>
    </row>
    <row r="33" spans="2:36" ht="14.45" hidden="1" thickBot="1">
      <c r="B33" s="215"/>
      <c r="C33" s="217"/>
      <c r="D33" s="219"/>
      <c r="E33" s="61" t="s">
        <v>303</v>
      </c>
      <c r="F33" s="62">
        <f t="shared" ref="F33:K33" si="13">IF(ISBLANK(F32),"",IF(ISBLANK(F34),"",ROUND(F34-F32,10)))</f>
        <v>0</v>
      </c>
      <c r="G33" s="62">
        <f t="shared" si="13"/>
        <v>0</v>
      </c>
      <c r="H33" s="62">
        <f t="shared" si="13"/>
        <v>0</v>
      </c>
      <c r="I33" s="62">
        <f t="shared" si="13"/>
        <v>0</v>
      </c>
      <c r="J33" s="62">
        <f t="shared" si="13"/>
        <v>0</v>
      </c>
      <c r="K33" s="62">
        <f t="shared" si="13"/>
        <v>0</v>
      </c>
      <c r="L33" s="63" t="s">
        <v>304</v>
      </c>
      <c r="M33" s="63" t="str" cm="1">
        <f t="array" ref="M33">IFERROR(IF(L33="NO",MODE(IF($F$7:$K$7="YES",IF(F33:K33&gt;0,F33:K33))),MODE(IF($F$7:$K$7="YES",F33:K33))),"")</f>
        <v/>
      </c>
      <c r="N33" s="63" t="s">
        <v>304</v>
      </c>
      <c r="O33" s="63" t="str" cm="1">
        <f t="array" ref="O33">IFERROR(IF(N33="NO",MEDIAN(IF($F$7:$K$7="YES",IF(F33:K33&gt;0,F33:K33))),MEDIAN(IF($F$7:$K$7="YES",F33:K33))),"")</f>
        <v/>
      </c>
      <c r="P33" s="63" t="str">
        <f>IF(M33="","Median","Mode")</f>
        <v>Median</v>
      </c>
      <c r="Q33" s="60"/>
      <c r="R33" s="60"/>
      <c r="S33" s="60"/>
      <c r="T33" s="60"/>
      <c r="U33" s="60"/>
      <c r="V33" s="60"/>
      <c r="W33" s="60"/>
      <c r="X33" s="60"/>
      <c r="Y33" s="60"/>
      <c r="Z33" s="60"/>
      <c r="AA33" s="60"/>
      <c r="AB33" s="60"/>
      <c r="AC33" s="60"/>
      <c r="AD33" s="60"/>
      <c r="AE33" s="60"/>
      <c r="AF33" s="60"/>
      <c r="AG33" s="60"/>
      <c r="AH33" s="60"/>
      <c r="AI33" s="60"/>
      <c r="AJ33" s="60"/>
    </row>
    <row r="34" spans="2:36" ht="15" hidden="1" customHeight="1">
      <c r="B34" s="214">
        <f t="shared" ref="B34" si="14">B32+1</f>
        <v>3</v>
      </c>
      <c r="C34" s="216"/>
      <c r="D34" s="218"/>
      <c r="E34" s="56"/>
      <c r="F34" s="57">
        <v>0</v>
      </c>
      <c r="G34" s="57">
        <v>0</v>
      </c>
      <c r="H34" s="57">
        <v>0</v>
      </c>
      <c r="I34" s="57">
        <v>0</v>
      </c>
      <c r="J34" s="57">
        <v>0</v>
      </c>
      <c r="K34" s="57">
        <v>0</v>
      </c>
      <c r="L34" s="58"/>
      <c r="M34" s="58"/>
      <c r="N34" s="58"/>
      <c r="O34" s="58"/>
      <c r="P34" s="59"/>
      <c r="Q34" s="60"/>
      <c r="R34" s="60"/>
      <c r="S34" s="60"/>
      <c r="T34" s="60"/>
      <c r="U34" s="60"/>
      <c r="V34" s="60"/>
      <c r="W34" s="60"/>
      <c r="X34" s="60"/>
      <c r="Y34" s="60"/>
      <c r="Z34" s="60"/>
      <c r="AA34" s="60"/>
      <c r="AB34" s="60"/>
      <c r="AC34" s="60"/>
      <c r="AD34" s="60"/>
      <c r="AE34" s="60"/>
      <c r="AF34" s="60"/>
      <c r="AG34" s="60"/>
      <c r="AH34" s="60"/>
      <c r="AI34" s="60"/>
      <c r="AJ34" s="60"/>
    </row>
    <row r="35" spans="2:36" ht="14.45" hidden="1" thickBot="1">
      <c r="B35" s="215"/>
      <c r="C35" s="217"/>
      <c r="D35" s="219"/>
      <c r="E35" s="61" t="s">
        <v>303</v>
      </c>
      <c r="F35" s="62">
        <f t="shared" ref="F35:K35" si="15">IF(ISBLANK(F34),"",IF(ISBLANK(F36),"",ROUND(F36-F34,10)))</f>
        <v>0</v>
      </c>
      <c r="G35" s="62">
        <f t="shared" si="15"/>
        <v>0</v>
      </c>
      <c r="H35" s="62">
        <f t="shared" si="15"/>
        <v>0</v>
      </c>
      <c r="I35" s="62">
        <f t="shared" si="15"/>
        <v>0</v>
      </c>
      <c r="J35" s="62">
        <f t="shared" si="15"/>
        <v>0</v>
      </c>
      <c r="K35" s="62">
        <f t="shared" si="15"/>
        <v>0</v>
      </c>
      <c r="L35" s="63" t="s">
        <v>304</v>
      </c>
      <c r="M35" s="63" t="str" cm="1">
        <f t="array" ref="M35">IFERROR(IF(L35="NO",MODE(IF($F$7:$K$7="YES",IF(F35:K35&gt;0,F35:K35))),MODE(IF($F$7:$K$7="YES",F35:K35))),"")</f>
        <v/>
      </c>
      <c r="N35" s="63" t="s">
        <v>304</v>
      </c>
      <c r="O35" s="63" t="str" cm="1">
        <f t="array" ref="O35">IFERROR(IF(N35="NO",MEDIAN(IF($F$7:$K$7="YES",IF(F35:K35&gt;0,F35:K35))),MEDIAN(IF($F$7:$K$7="YES",F35:K35))),"")</f>
        <v/>
      </c>
      <c r="P35" s="63" t="str">
        <f>IF(M35="","Median","Mode")</f>
        <v>Median</v>
      </c>
      <c r="Q35" s="60"/>
      <c r="R35" s="60"/>
      <c r="S35" s="60"/>
      <c r="T35" s="60"/>
      <c r="U35" s="60"/>
      <c r="V35" s="60"/>
      <c r="W35" s="60"/>
      <c r="X35" s="60"/>
      <c r="Y35" s="60"/>
      <c r="Z35" s="60"/>
      <c r="AA35" s="60"/>
      <c r="AB35" s="60"/>
      <c r="AC35" s="60"/>
      <c r="AD35" s="60"/>
      <c r="AE35" s="60"/>
      <c r="AF35" s="60"/>
      <c r="AG35" s="60"/>
      <c r="AH35" s="60"/>
      <c r="AI35" s="60"/>
      <c r="AJ35" s="60"/>
    </row>
    <row r="36" spans="2:36" ht="15.75" hidden="1" customHeight="1">
      <c r="B36" s="214">
        <f t="shared" ref="B36" si="16">B34+1</f>
        <v>4</v>
      </c>
      <c r="C36" s="216"/>
      <c r="D36" s="218"/>
      <c r="E36" s="56"/>
      <c r="F36" s="57">
        <v>0</v>
      </c>
      <c r="G36" s="57">
        <v>0</v>
      </c>
      <c r="H36" s="57">
        <v>0</v>
      </c>
      <c r="I36" s="57">
        <v>0</v>
      </c>
      <c r="J36" s="57">
        <v>0</v>
      </c>
      <c r="K36" s="57">
        <v>0</v>
      </c>
      <c r="L36" s="58"/>
      <c r="M36" s="58"/>
      <c r="N36" s="58"/>
      <c r="O36" s="58"/>
      <c r="P36" s="59"/>
      <c r="Q36" s="60"/>
      <c r="R36" s="60"/>
      <c r="S36" s="60"/>
      <c r="T36" s="60"/>
      <c r="U36" s="60"/>
      <c r="V36" s="60"/>
      <c r="W36" s="60"/>
      <c r="X36" s="60"/>
      <c r="Y36" s="60"/>
      <c r="Z36" s="60"/>
      <c r="AA36" s="60"/>
      <c r="AB36" s="60"/>
      <c r="AC36" s="60"/>
      <c r="AD36" s="60"/>
      <c r="AE36" s="60"/>
      <c r="AF36" s="60"/>
      <c r="AG36" s="60"/>
      <c r="AH36" s="60"/>
      <c r="AI36" s="60"/>
      <c r="AJ36" s="60"/>
    </row>
    <row r="37" spans="2:36" ht="14.45" hidden="1" thickBot="1">
      <c r="B37" s="215"/>
      <c r="C37" s="217"/>
      <c r="D37" s="219"/>
      <c r="E37" s="61" t="s">
        <v>303</v>
      </c>
      <c r="F37" s="62">
        <f t="shared" ref="F37:K37" si="17">IF(ISBLANK(F36),"",IF(ISBLANK(F38),"",ROUND(F38-F36,10)))</f>
        <v>0</v>
      </c>
      <c r="G37" s="62">
        <f t="shared" si="17"/>
        <v>0</v>
      </c>
      <c r="H37" s="62">
        <f t="shared" si="17"/>
        <v>0</v>
      </c>
      <c r="I37" s="62">
        <f t="shared" si="17"/>
        <v>0</v>
      </c>
      <c r="J37" s="62">
        <f t="shared" si="17"/>
        <v>0</v>
      </c>
      <c r="K37" s="62">
        <f t="shared" si="17"/>
        <v>0</v>
      </c>
      <c r="L37" s="63" t="s">
        <v>304</v>
      </c>
      <c r="M37" s="63" t="str" cm="1">
        <f t="array" ref="M37">IFERROR(IF(L37="NO",MODE(IF($F$7:$K$7="YES",IF(F37:K37&gt;0,F37:K37))),MODE(IF($F$7:$K$7="YES",F37:K37))),"")</f>
        <v/>
      </c>
      <c r="N37" s="63" t="s">
        <v>304</v>
      </c>
      <c r="O37" s="63" t="str" cm="1">
        <f t="array" ref="O37">IFERROR(IF(N37="NO",MEDIAN(IF($F$7:$K$7="YES",IF(F37:K37&gt;0,F37:K37))),MEDIAN(IF($F$7:$K$7="YES",F37:K37))),"")</f>
        <v/>
      </c>
      <c r="P37" s="63" t="str">
        <f>IF(M37="","Median","Mode")</f>
        <v>Median</v>
      </c>
      <c r="Q37" s="60"/>
      <c r="R37" s="60"/>
      <c r="S37" s="60"/>
      <c r="T37" s="60"/>
      <c r="U37" s="60"/>
      <c r="V37" s="60"/>
      <c r="W37" s="60"/>
      <c r="X37" s="60"/>
      <c r="Y37" s="60"/>
      <c r="Z37" s="60"/>
      <c r="AA37" s="60"/>
      <c r="AB37" s="60"/>
      <c r="AC37" s="60"/>
      <c r="AD37" s="60"/>
      <c r="AE37" s="60"/>
      <c r="AF37" s="60"/>
      <c r="AG37" s="60"/>
      <c r="AH37" s="60"/>
      <c r="AI37" s="60"/>
      <c r="AJ37" s="60"/>
    </row>
    <row r="38" spans="2:36" ht="15" hidden="1" customHeight="1">
      <c r="B38" s="214">
        <f t="shared" ref="B38" si="18">B36+1</f>
        <v>5</v>
      </c>
      <c r="C38" s="216"/>
      <c r="D38" s="218"/>
      <c r="E38" s="56"/>
      <c r="F38" s="57">
        <v>0</v>
      </c>
      <c r="G38" s="57">
        <v>0</v>
      </c>
      <c r="H38" s="57">
        <v>0</v>
      </c>
      <c r="I38" s="57">
        <v>0</v>
      </c>
      <c r="J38" s="57">
        <v>0</v>
      </c>
      <c r="K38" s="57">
        <v>0</v>
      </c>
      <c r="L38" s="58"/>
      <c r="M38" s="58"/>
      <c r="N38" s="58"/>
      <c r="O38" s="58"/>
      <c r="P38" s="59"/>
      <c r="Q38" s="60"/>
      <c r="R38" s="60"/>
      <c r="S38" s="60"/>
      <c r="T38" s="60"/>
      <c r="U38" s="60"/>
      <c r="V38" s="60"/>
      <c r="W38" s="60"/>
      <c r="X38" s="60"/>
      <c r="Y38" s="60"/>
      <c r="Z38" s="60"/>
      <c r="AA38" s="60"/>
      <c r="AB38" s="60"/>
      <c r="AC38" s="60"/>
      <c r="AD38" s="60"/>
      <c r="AE38" s="60"/>
      <c r="AF38" s="60"/>
      <c r="AG38" s="60"/>
      <c r="AH38" s="60"/>
      <c r="AI38" s="60"/>
      <c r="AJ38" s="60"/>
    </row>
    <row r="39" spans="2:36" ht="14.45" hidden="1" thickBot="1">
      <c r="B39" s="215"/>
      <c r="C39" s="217"/>
      <c r="D39" s="219"/>
      <c r="E39" s="61" t="s">
        <v>303</v>
      </c>
      <c r="F39" s="62">
        <f t="shared" ref="F39:K39" si="19">IF(ISBLANK(F38),"",IF(ISBLANK(F40),"",ROUND(F40-F38,10)))</f>
        <v>0</v>
      </c>
      <c r="G39" s="62">
        <f t="shared" si="19"/>
        <v>0</v>
      </c>
      <c r="H39" s="62">
        <f t="shared" si="19"/>
        <v>0</v>
      </c>
      <c r="I39" s="62">
        <f t="shared" si="19"/>
        <v>0</v>
      </c>
      <c r="J39" s="62">
        <f t="shared" si="19"/>
        <v>0</v>
      </c>
      <c r="K39" s="62">
        <f t="shared" si="19"/>
        <v>0</v>
      </c>
      <c r="L39" s="63" t="s">
        <v>304</v>
      </c>
      <c r="M39" s="63" t="str" cm="1">
        <f t="array" ref="M39">IFERROR(IF(L39="NO",MODE(IF($F$7:$K$7="YES",IF(F39:K39&gt;0,F39:K39))),MODE(IF($F$7:$K$7="YES",F39:K39))),"")</f>
        <v/>
      </c>
      <c r="N39" s="63" t="s">
        <v>304</v>
      </c>
      <c r="O39" s="63" t="str" cm="1">
        <f t="array" ref="O39">IFERROR(IF(N39="NO",MEDIAN(IF($F$7:$K$7="YES",IF(F39:K39&gt;0,F39:K39))),MEDIAN(IF($F$7:$K$7="YES",F39:K39))),"")</f>
        <v/>
      </c>
      <c r="P39" s="63" t="str">
        <f t="shared" ref="P39" si="20">IF(M39="","Median","Mode")</f>
        <v>Median</v>
      </c>
      <c r="Q39" s="60"/>
      <c r="R39" s="60"/>
      <c r="S39" s="60"/>
      <c r="T39" s="60"/>
      <c r="U39" s="60"/>
      <c r="V39" s="60"/>
      <c r="W39" s="60"/>
      <c r="X39" s="60"/>
      <c r="Y39" s="60"/>
      <c r="Z39" s="60"/>
      <c r="AA39" s="60"/>
      <c r="AB39" s="60"/>
      <c r="AC39" s="60"/>
      <c r="AD39" s="60"/>
      <c r="AE39" s="60"/>
      <c r="AF39" s="60"/>
      <c r="AG39" s="60"/>
      <c r="AH39" s="60"/>
      <c r="AI39" s="60"/>
      <c r="AJ39" s="60"/>
    </row>
    <row r="40" spans="2:36" ht="15" hidden="1" customHeight="1">
      <c r="B40" s="214">
        <f t="shared" ref="B40" si="21">B38+1</f>
        <v>6</v>
      </c>
      <c r="C40" s="216"/>
      <c r="D40" s="218"/>
      <c r="E40" s="56"/>
      <c r="F40" s="57">
        <v>0</v>
      </c>
      <c r="G40" s="57">
        <v>0</v>
      </c>
      <c r="H40" s="57">
        <v>0</v>
      </c>
      <c r="I40" s="57">
        <v>0</v>
      </c>
      <c r="J40" s="57">
        <v>0</v>
      </c>
      <c r="K40" s="57">
        <v>0</v>
      </c>
      <c r="L40" s="58"/>
      <c r="M40" s="58"/>
      <c r="N40" s="58"/>
      <c r="O40" s="58"/>
      <c r="P40" s="59"/>
      <c r="Q40" s="60"/>
      <c r="R40" s="60"/>
      <c r="S40" s="60"/>
      <c r="T40" s="60"/>
      <c r="U40" s="60"/>
      <c r="V40" s="60"/>
      <c r="W40" s="60"/>
      <c r="X40" s="60"/>
      <c r="Y40" s="60"/>
      <c r="Z40" s="60"/>
      <c r="AA40" s="60"/>
      <c r="AB40" s="60"/>
      <c r="AC40" s="60"/>
      <c r="AD40" s="60"/>
      <c r="AE40" s="60"/>
      <c r="AF40" s="60"/>
      <c r="AG40" s="60"/>
      <c r="AH40" s="60"/>
      <c r="AI40" s="60"/>
      <c r="AJ40" s="60"/>
    </row>
    <row r="41" spans="2:36" ht="14.45" hidden="1" thickBot="1">
      <c r="B41" s="215"/>
      <c r="C41" s="217"/>
      <c r="D41" s="219"/>
      <c r="E41" s="61" t="s">
        <v>303</v>
      </c>
      <c r="F41" s="62">
        <f t="shared" ref="F41:K41" si="22">IF(ISBLANK(F40),"",IF(ISBLANK(F42),"",ROUND(F42-F40,10)))</f>
        <v>0</v>
      </c>
      <c r="G41" s="62">
        <f t="shared" si="22"/>
        <v>0</v>
      </c>
      <c r="H41" s="62">
        <f t="shared" si="22"/>
        <v>0</v>
      </c>
      <c r="I41" s="62">
        <f t="shared" si="22"/>
        <v>0</v>
      </c>
      <c r="J41" s="62">
        <f t="shared" si="22"/>
        <v>0</v>
      </c>
      <c r="K41" s="62">
        <f t="shared" si="22"/>
        <v>0</v>
      </c>
      <c r="L41" s="63" t="s">
        <v>304</v>
      </c>
      <c r="M41" s="63" t="str" cm="1">
        <f t="array" ref="M41">IFERROR(IF(L41="NO",MODE(IF($F$7:$K$7="YES",IF(F41:K41&gt;0,F41:K41))),MODE(IF($F$7:$K$7="YES",F41:K41))),"")</f>
        <v/>
      </c>
      <c r="N41" s="63" t="s">
        <v>304</v>
      </c>
      <c r="O41" s="63" t="str" cm="1">
        <f t="array" ref="O41">IFERROR(IF(N41="NO",MEDIAN(IF($F$7:$K$7="YES",IF(F41:K41&gt;0,F41:K41))),MEDIAN(IF($F$7:$K$7="YES",F41:K41))),"")</f>
        <v/>
      </c>
      <c r="P41" s="63" t="str">
        <f t="shared" ref="P41" si="23">IF(M41="","Median","Mode")</f>
        <v>Median</v>
      </c>
      <c r="Q41" s="60"/>
      <c r="R41" s="60"/>
      <c r="S41" s="60"/>
      <c r="T41" s="60"/>
      <c r="U41" s="60"/>
      <c r="V41" s="60"/>
      <c r="W41" s="60"/>
      <c r="X41" s="60"/>
      <c r="Y41" s="60"/>
      <c r="Z41" s="60"/>
      <c r="AA41" s="60"/>
      <c r="AB41" s="60"/>
      <c r="AC41" s="60"/>
      <c r="AD41" s="60"/>
      <c r="AE41" s="60"/>
      <c r="AF41" s="60"/>
      <c r="AG41" s="60"/>
      <c r="AH41" s="60"/>
      <c r="AI41" s="60"/>
      <c r="AJ41" s="60"/>
    </row>
    <row r="42" spans="2:36" ht="15" hidden="1" customHeight="1">
      <c r="B42" s="214">
        <f t="shared" ref="B42" si="24">B40+1</f>
        <v>7</v>
      </c>
      <c r="C42" s="216"/>
      <c r="D42" s="218"/>
      <c r="E42" s="56"/>
      <c r="F42" s="57">
        <v>0</v>
      </c>
      <c r="G42" s="57">
        <v>0</v>
      </c>
      <c r="H42" s="57">
        <v>0</v>
      </c>
      <c r="I42" s="57">
        <v>0</v>
      </c>
      <c r="J42" s="57">
        <v>0</v>
      </c>
      <c r="K42" s="57">
        <v>0</v>
      </c>
      <c r="L42" s="58"/>
      <c r="M42" s="58"/>
      <c r="N42" s="58"/>
      <c r="O42" s="58"/>
      <c r="P42" s="59"/>
      <c r="Q42" s="60"/>
      <c r="R42" s="60"/>
      <c r="S42" s="60"/>
      <c r="T42" s="60"/>
      <c r="U42" s="60"/>
      <c r="V42" s="60"/>
      <c r="W42" s="60"/>
      <c r="X42" s="60"/>
      <c r="Y42" s="60"/>
      <c r="Z42" s="60"/>
      <c r="AA42" s="60"/>
      <c r="AB42" s="60"/>
      <c r="AC42" s="60"/>
      <c r="AD42" s="60"/>
      <c r="AE42" s="60"/>
      <c r="AF42" s="60"/>
      <c r="AG42" s="60"/>
      <c r="AH42" s="60"/>
      <c r="AI42" s="60"/>
      <c r="AJ42" s="60"/>
    </row>
    <row r="43" spans="2:36" ht="14.45" hidden="1" thickBot="1">
      <c r="B43" s="215"/>
      <c r="C43" s="217"/>
      <c r="D43" s="219"/>
      <c r="E43" s="61" t="s">
        <v>303</v>
      </c>
      <c r="F43" s="62">
        <f t="shared" ref="F43:K43" si="25">IF(ISBLANK(F42),"",IF(ISBLANK(F44),"",ROUND(F44-F42,10)))</f>
        <v>0</v>
      </c>
      <c r="G43" s="62">
        <f t="shared" si="25"/>
        <v>0</v>
      </c>
      <c r="H43" s="62">
        <f t="shared" si="25"/>
        <v>0</v>
      </c>
      <c r="I43" s="62">
        <f t="shared" si="25"/>
        <v>0</v>
      </c>
      <c r="J43" s="62">
        <f t="shared" si="25"/>
        <v>0</v>
      </c>
      <c r="K43" s="62">
        <f t="shared" si="25"/>
        <v>0</v>
      </c>
      <c r="L43" s="63" t="s">
        <v>304</v>
      </c>
      <c r="M43" s="63" t="str" cm="1">
        <f t="array" ref="M43">IFERROR(IF(L43="NO",MODE(IF($F$7:$K$7="YES",IF(F43:K43&gt;0,F43:K43))),MODE(IF($F$7:$K$7="YES",F43:K43))),"")</f>
        <v/>
      </c>
      <c r="N43" s="63" t="s">
        <v>304</v>
      </c>
      <c r="O43" s="63" t="str" cm="1">
        <f t="array" ref="O43">IFERROR(IF(N43="NO",MEDIAN(IF($F$7:$K$7="YES",IF(F43:K43&gt;0,F43:K43))),MEDIAN(IF($F$7:$K$7="YES",F43:K43))),"")</f>
        <v/>
      </c>
      <c r="P43" s="63" t="str">
        <f t="shared" ref="P43" si="26">IF(M43="","Median","Mode")</f>
        <v>Median</v>
      </c>
      <c r="Q43" s="60"/>
      <c r="R43" s="60"/>
      <c r="S43" s="60"/>
      <c r="T43" s="60"/>
      <c r="U43" s="60"/>
      <c r="V43" s="60"/>
      <c r="W43" s="60"/>
      <c r="X43" s="60"/>
      <c r="Y43" s="60"/>
      <c r="Z43" s="60"/>
      <c r="AA43" s="60"/>
      <c r="AB43" s="60"/>
      <c r="AC43" s="60"/>
      <c r="AD43" s="60"/>
      <c r="AE43" s="60"/>
      <c r="AF43" s="60"/>
      <c r="AG43" s="60"/>
      <c r="AH43" s="60"/>
      <c r="AI43" s="60"/>
      <c r="AJ43" s="60"/>
    </row>
    <row r="44" spans="2:36" ht="15" hidden="1" customHeight="1">
      <c r="B44" s="214">
        <f t="shared" ref="B44" si="27">B42+1</f>
        <v>8</v>
      </c>
      <c r="C44" s="216"/>
      <c r="D44" s="218"/>
      <c r="E44" s="56"/>
      <c r="F44" s="57">
        <v>0</v>
      </c>
      <c r="G44" s="57">
        <v>0</v>
      </c>
      <c r="H44" s="57">
        <v>0</v>
      </c>
      <c r="I44" s="57">
        <v>0</v>
      </c>
      <c r="J44" s="57">
        <v>0</v>
      </c>
      <c r="K44" s="57">
        <v>0</v>
      </c>
      <c r="L44" s="58"/>
      <c r="M44" s="58"/>
      <c r="N44" s="58"/>
      <c r="O44" s="58"/>
      <c r="P44" s="59"/>
      <c r="Q44" s="60"/>
      <c r="R44" s="60"/>
      <c r="S44" s="60"/>
      <c r="T44" s="60"/>
      <c r="U44" s="60"/>
      <c r="V44" s="60"/>
      <c r="W44" s="60"/>
      <c r="X44" s="60"/>
      <c r="Y44" s="60"/>
      <c r="Z44" s="60"/>
      <c r="AA44" s="60"/>
      <c r="AB44" s="60"/>
      <c r="AC44" s="60"/>
      <c r="AD44" s="60"/>
      <c r="AE44" s="60"/>
      <c r="AF44" s="60"/>
      <c r="AG44" s="60"/>
      <c r="AH44" s="60"/>
      <c r="AI44" s="60"/>
      <c r="AJ44" s="60"/>
    </row>
    <row r="45" spans="2:36" ht="14.45" hidden="1" thickBot="1">
      <c r="B45" s="215"/>
      <c r="C45" s="217"/>
      <c r="D45" s="219"/>
      <c r="E45" s="61" t="s">
        <v>303</v>
      </c>
      <c r="F45" s="62">
        <f t="shared" ref="F45:K45" si="28">IF(ISBLANK(F44),"",IF(ISBLANK(F46),"",ROUND(F46-F44,10)))</f>
        <v>0</v>
      </c>
      <c r="G45" s="62">
        <f t="shared" si="28"/>
        <v>0</v>
      </c>
      <c r="H45" s="62">
        <f t="shared" si="28"/>
        <v>0</v>
      </c>
      <c r="I45" s="62">
        <f t="shared" si="28"/>
        <v>0</v>
      </c>
      <c r="J45" s="62">
        <f t="shared" si="28"/>
        <v>0</v>
      </c>
      <c r="K45" s="62">
        <f t="shared" si="28"/>
        <v>0</v>
      </c>
      <c r="L45" s="63" t="s">
        <v>304</v>
      </c>
      <c r="M45" s="63" t="str" cm="1">
        <f t="array" ref="M45">IFERROR(IF(L45="NO",MODE(IF($F$7:$K$7="YES",IF(F45:K45&gt;0,F45:K45))),MODE(IF($F$7:$K$7="YES",F45:K45))),"")</f>
        <v/>
      </c>
      <c r="N45" s="63" t="s">
        <v>304</v>
      </c>
      <c r="O45" s="63" t="str" cm="1">
        <f t="array" ref="O45">IFERROR(IF(N45="NO",MEDIAN(IF($F$7:$K$7="YES",IF(F45:K45&gt;0,F45:K45))),MEDIAN(IF($F$7:$K$7="YES",F45:K45))),"")</f>
        <v/>
      </c>
      <c r="P45" s="63" t="str">
        <f t="shared" ref="P45" si="29">IF(M45="","Median","Mode")</f>
        <v>Median</v>
      </c>
      <c r="Q45" s="60"/>
      <c r="R45" s="60"/>
      <c r="S45" s="60"/>
      <c r="T45" s="60"/>
      <c r="U45" s="60"/>
      <c r="V45" s="60"/>
      <c r="W45" s="60"/>
      <c r="X45" s="60"/>
      <c r="Y45" s="60"/>
      <c r="Z45" s="60"/>
      <c r="AA45" s="60"/>
      <c r="AB45" s="60"/>
      <c r="AC45" s="60"/>
      <c r="AD45" s="60"/>
      <c r="AE45" s="60"/>
      <c r="AF45" s="60"/>
      <c r="AG45" s="60"/>
      <c r="AH45" s="60"/>
      <c r="AI45" s="60"/>
      <c r="AJ45" s="60"/>
    </row>
    <row r="46" spans="2:36" ht="15" hidden="1" customHeight="1">
      <c r="B46" s="214">
        <f t="shared" ref="B46" si="30">B44+1</f>
        <v>9</v>
      </c>
      <c r="C46" s="216"/>
      <c r="D46" s="218"/>
      <c r="E46" s="56"/>
      <c r="F46" s="57">
        <v>0</v>
      </c>
      <c r="G46" s="57">
        <v>0</v>
      </c>
      <c r="H46" s="57">
        <v>0</v>
      </c>
      <c r="I46" s="57">
        <v>0</v>
      </c>
      <c r="J46" s="57">
        <v>0</v>
      </c>
      <c r="K46" s="57">
        <v>0</v>
      </c>
      <c r="L46" s="58"/>
      <c r="M46" s="58"/>
      <c r="N46" s="58"/>
      <c r="O46" s="58"/>
      <c r="P46" s="59"/>
      <c r="Q46" s="60"/>
      <c r="R46" s="60"/>
      <c r="S46" s="60"/>
      <c r="T46" s="60"/>
      <c r="U46" s="60"/>
      <c r="V46" s="60"/>
      <c r="W46" s="60"/>
      <c r="X46" s="60"/>
      <c r="Y46" s="60"/>
      <c r="Z46" s="60"/>
      <c r="AA46" s="60"/>
      <c r="AB46" s="60"/>
      <c r="AC46" s="60"/>
      <c r="AD46" s="60"/>
      <c r="AE46" s="60"/>
      <c r="AF46" s="60"/>
      <c r="AG46" s="60"/>
      <c r="AH46" s="60"/>
      <c r="AI46" s="60"/>
      <c r="AJ46" s="60"/>
    </row>
    <row r="47" spans="2:36" ht="14.45" hidden="1" thickBot="1">
      <c r="B47" s="215"/>
      <c r="C47" s="217"/>
      <c r="D47" s="219"/>
      <c r="E47" s="61" t="s">
        <v>303</v>
      </c>
      <c r="F47" s="62">
        <f t="shared" ref="F47:K47" si="31">IF(ISBLANK(F46),"",IF(ISBLANK(F48),"",ROUND(F48-F46,10)))</f>
        <v>0</v>
      </c>
      <c r="G47" s="62">
        <f t="shared" si="31"/>
        <v>0</v>
      </c>
      <c r="H47" s="62">
        <f t="shared" si="31"/>
        <v>0</v>
      </c>
      <c r="I47" s="62">
        <f t="shared" si="31"/>
        <v>0</v>
      </c>
      <c r="J47" s="62">
        <f t="shared" si="31"/>
        <v>0</v>
      </c>
      <c r="K47" s="62">
        <f t="shared" si="31"/>
        <v>0</v>
      </c>
      <c r="L47" s="63" t="s">
        <v>304</v>
      </c>
      <c r="M47" s="63" t="str" cm="1">
        <f t="array" ref="M47">IFERROR(IF(L47="NO",MODE(IF($F$7:$K$7="YES",IF(F47:K47&gt;0,F47:K47))),MODE(IF($F$7:$K$7="YES",F47:K47))),"")</f>
        <v/>
      </c>
      <c r="N47" s="63" t="s">
        <v>304</v>
      </c>
      <c r="O47" s="63" t="str" cm="1">
        <f t="array" ref="O47">IFERROR(IF(N47="NO",MEDIAN(IF($F$7:$K$7="YES",IF(F47:K47&gt;0,F47:K47))),MEDIAN(IF($F$7:$K$7="YES",F47:K47))),"")</f>
        <v/>
      </c>
      <c r="P47" s="63" t="str">
        <f t="shared" ref="P47" si="32">IF(M47="","Median","Mode")</f>
        <v>Median</v>
      </c>
      <c r="Q47" s="60"/>
      <c r="R47" s="60"/>
      <c r="S47" s="60"/>
      <c r="T47" s="60"/>
      <c r="U47" s="60"/>
      <c r="V47" s="60"/>
      <c r="W47" s="60"/>
      <c r="X47" s="60"/>
      <c r="Y47" s="60"/>
      <c r="Z47" s="60"/>
      <c r="AA47" s="60"/>
      <c r="AB47" s="60"/>
      <c r="AC47" s="60"/>
      <c r="AD47" s="60"/>
      <c r="AE47" s="60"/>
      <c r="AF47" s="60"/>
      <c r="AG47" s="60"/>
      <c r="AH47" s="60"/>
      <c r="AI47" s="60"/>
      <c r="AJ47" s="60"/>
    </row>
    <row r="48" spans="2:36" ht="15" hidden="1" customHeight="1">
      <c r="B48" s="214">
        <f t="shared" ref="B48" si="33">B46+1</f>
        <v>10</v>
      </c>
      <c r="C48" s="216"/>
      <c r="D48" s="218"/>
      <c r="E48" s="56"/>
      <c r="F48" s="57">
        <v>0</v>
      </c>
      <c r="G48" s="57">
        <v>0</v>
      </c>
      <c r="H48" s="57">
        <v>0</v>
      </c>
      <c r="I48" s="57">
        <v>0</v>
      </c>
      <c r="J48" s="57">
        <v>0</v>
      </c>
      <c r="K48" s="57">
        <v>0</v>
      </c>
      <c r="L48" s="58"/>
      <c r="M48" s="58"/>
      <c r="N48" s="58"/>
      <c r="O48" s="58"/>
      <c r="P48" s="59"/>
      <c r="Q48" s="60"/>
      <c r="R48" s="60"/>
      <c r="S48" s="60"/>
      <c r="T48" s="60"/>
      <c r="U48" s="60"/>
      <c r="V48" s="60"/>
      <c r="W48" s="60"/>
      <c r="X48" s="60"/>
      <c r="Y48" s="60"/>
      <c r="Z48" s="60"/>
      <c r="AA48" s="60"/>
      <c r="AB48" s="60"/>
      <c r="AC48" s="60"/>
      <c r="AD48" s="60"/>
      <c r="AE48" s="60"/>
      <c r="AF48" s="60"/>
      <c r="AG48" s="60"/>
      <c r="AH48" s="60"/>
      <c r="AI48" s="60"/>
      <c r="AJ48" s="60"/>
    </row>
    <row r="49" spans="2:36" ht="14.45" hidden="1" thickBot="1">
      <c r="B49" s="215"/>
      <c r="C49" s="217"/>
      <c r="D49" s="219"/>
      <c r="E49" s="61" t="s">
        <v>303</v>
      </c>
      <c r="F49" s="62">
        <f t="shared" ref="F49:K49" si="34">IF(ISBLANK(F48),"",IF(ISBLANK(F50),"",ROUND(F50-F48,10)))</f>
        <v>0</v>
      </c>
      <c r="G49" s="62">
        <f t="shared" si="34"/>
        <v>0</v>
      </c>
      <c r="H49" s="62">
        <f t="shared" si="34"/>
        <v>0</v>
      </c>
      <c r="I49" s="62">
        <f t="shared" si="34"/>
        <v>0</v>
      </c>
      <c r="J49" s="62">
        <f t="shared" si="34"/>
        <v>0</v>
      </c>
      <c r="K49" s="62">
        <f t="shared" si="34"/>
        <v>0</v>
      </c>
      <c r="L49" s="63" t="s">
        <v>304</v>
      </c>
      <c r="M49" s="63" t="str" cm="1">
        <f t="array" ref="M49">IFERROR(IF(L49="NO",MODE(IF($F$7:$K$7="YES",IF(F49:K49&gt;0,F49:K49))),MODE(IF($F$7:$K$7="YES",F49:K49))),"")</f>
        <v/>
      </c>
      <c r="N49" s="63" t="s">
        <v>304</v>
      </c>
      <c r="O49" s="63" t="str" cm="1">
        <f t="array" ref="O49">IFERROR(IF(N49="NO",MEDIAN(IF($F$7:$K$7="YES",IF(F49:K49&gt;0,F49:K49))),MEDIAN(IF($F$7:$K$7="YES",F49:K49))),"")</f>
        <v/>
      </c>
      <c r="P49" s="63" t="str">
        <f t="shared" ref="P49" si="35">IF(M49="","Median","Mode")</f>
        <v>Median</v>
      </c>
      <c r="Q49" s="60"/>
      <c r="R49" s="60"/>
      <c r="S49" s="60"/>
      <c r="T49" s="60"/>
      <c r="U49" s="60"/>
      <c r="V49" s="60"/>
      <c r="W49" s="60"/>
      <c r="X49" s="60"/>
      <c r="Y49" s="60"/>
      <c r="Z49" s="60"/>
      <c r="AA49" s="60"/>
      <c r="AB49" s="60"/>
      <c r="AC49" s="60"/>
      <c r="AD49" s="60"/>
      <c r="AE49" s="60"/>
      <c r="AF49" s="60"/>
      <c r="AG49" s="60"/>
      <c r="AH49" s="60"/>
      <c r="AI49" s="60"/>
      <c r="AJ49" s="60"/>
    </row>
    <row r="50" spans="2:36" ht="15" hidden="1" customHeight="1">
      <c r="B50" s="214">
        <f t="shared" ref="B50" si="36">B48+1</f>
        <v>11</v>
      </c>
      <c r="C50" s="216"/>
      <c r="D50" s="218"/>
      <c r="E50" s="56"/>
      <c r="F50" s="57">
        <v>0</v>
      </c>
      <c r="G50" s="57">
        <v>0</v>
      </c>
      <c r="H50" s="57">
        <v>0</v>
      </c>
      <c r="I50" s="57">
        <v>0</v>
      </c>
      <c r="J50" s="57">
        <v>0</v>
      </c>
      <c r="K50" s="57">
        <v>0</v>
      </c>
      <c r="L50" s="58"/>
      <c r="M50" s="58"/>
      <c r="N50" s="58"/>
      <c r="O50" s="58"/>
      <c r="P50" s="59"/>
      <c r="Q50" s="60"/>
      <c r="R50" s="60"/>
      <c r="S50" s="60"/>
      <c r="T50" s="60"/>
      <c r="U50" s="60"/>
      <c r="V50" s="60"/>
      <c r="W50" s="60"/>
      <c r="X50" s="60"/>
      <c r="Y50" s="60"/>
      <c r="Z50" s="60"/>
      <c r="AA50" s="60"/>
      <c r="AB50" s="60"/>
      <c r="AC50" s="60"/>
      <c r="AD50" s="60"/>
      <c r="AE50" s="60"/>
      <c r="AF50" s="60"/>
      <c r="AG50" s="60"/>
      <c r="AH50" s="60"/>
      <c r="AI50" s="60"/>
      <c r="AJ50" s="60"/>
    </row>
    <row r="51" spans="2:36" ht="14.45" hidden="1" thickBot="1">
      <c r="B51" s="215"/>
      <c r="C51" s="217"/>
      <c r="D51" s="219"/>
      <c r="E51" s="61" t="s">
        <v>303</v>
      </c>
      <c r="F51" s="62">
        <f t="shared" ref="F51:K51" si="37">IF(ISBLANK(F50),"",IF(ISBLANK(F52),"",ROUND(F52-F50,10)))</f>
        <v>0</v>
      </c>
      <c r="G51" s="62">
        <f t="shared" si="37"/>
        <v>0</v>
      </c>
      <c r="H51" s="62">
        <f t="shared" si="37"/>
        <v>0</v>
      </c>
      <c r="I51" s="62">
        <f t="shared" si="37"/>
        <v>0</v>
      </c>
      <c r="J51" s="62">
        <f t="shared" si="37"/>
        <v>0</v>
      </c>
      <c r="K51" s="62">
        <f t="shared" si="37"/>
        <v>0</v>
      </c>
      <c r="L51" s="63" t="s">
        <v>304</v>
      </c>
      <c r="M51" s="63" t="str" cm="1">
        <f t="array" ref="M51">IFERROR(IF(L51="NO",MODE(IF($F$7:$K$7="YES",IF(F51:K51&gt;0,F51:K51))),MODE(IF($F$7:$K$7="YES",F51:K51))),"")</f>
        <v/>
      </c>
      <c r="N51" s="63" t="s">
        <v>304</v>
      </c>
      <c r="O51" s="63" t="str" cm="1">
        <f t="array" ref="O51">IFERROR(IF(N51="NO",MEDIAN(IF($F$7:$K$7="YES",IF(F51:K51&gt;0,F51:K51))),MEDIAN(IF($F$7:$K$7="YES",F51:K51))),"")</f>
        <v/>
      </c>
      <c r="P51" s="63" t="str">
        <f t="shared" ref="P51" si="38">IF(M51="","Median","Mode")</f>
        <v>Median</v>
      </c>
      <c r="Q51" s="60"/>
      <c r="R51" s="60"/>
      <c r="S51" s="60"/>
      <c r="T51" s="60"/>
      <c r="U51" s="60"/>
      <c r="V51" s="60"/>
      <c r="W51" s="60"/>
      <c r="X51" s="60"/>
      <c r="Y51" s="60"/>
      <c r="Z51" s="60"/>
      <c r="AA51" s="60"/>
      <c r="AB51" s="60"/>
      <c r="AC51" s="60"/>
      <c r="AD51" s="60"/>
      <c r="AE51" s="60"/>
      <c r="AF51" s="60"/>
      <c r="AG51" s="60"/>
      <c r="AH51" s="60"/>
      <c r="AI51" s="60"/>
      <c r="AJ51" s="60"/>
    </row>
    <row r="52" spans="2:36" ht="15" hidden="1" customHeight="1">
      <c r="B52" s="214">
        <f t="shared" ref="B52" si="39">B50+1</f>
        <v>12</v>
      </c>
      <c r="C52" s="216"/>
      <c r="D52" s="218"/>
      <c r="E52" s="56"/>
      <c r="F52" s="57">
        <v>0</v>
      </c>
      <c r="G52" s="57">
        <v>0</v>
      </c>
      <c r="H52" s="57">
        <v>0</v>
      </c>
      <c r="I52" s="57">
        <v>0</v>
      </c>
      <c r="J52" s="57">
        <v>0</v>
      </c>
      <c r="K52" s="57">
        <v>0</v>
      </c>
      <c r="L52" s="58"/>
      <c r="M52" s="58"/>
      <c r="N52" s="58"/>
      <c r="O52" s="58"/>
      <c r="P52" s="59"/>
      <c r="Q52" s="60"/>
      <c r="R52" s="60"/>
      <c r="S52" s="60"/>
      <c r="T52" s="60"/>
      <c r="U52" s="60"/>
      <c r="V52" s="60"/>
      <c r="W52" s="60"/>
      <c r="X52" s="60"/>
      <c r="Y52" s="60"/>
      <c r="Z52" s="60"/>
      <c r="AA52" s="60"/>
      <c r="AB52" s="60"/>
      <c r="AC52" s="60"/>
      <c r="AD52" s="60"/>
      <c r="AE52" s="60"/>
      <c r="AF52" s="60"/>
      <c r="AG52" s="60"/>
      <c r="AH52" s="60"/>
      <c r="AI52" s="60"/>
      <c r="AJ52" s="60"/>
    </row>
    <row r="53" spans="2:36" ht="14.45" hidden="1" thickBot="1">
      <c r="B53" s="215"/>
      <c r="C53" s="217"/>
      <c r="D53" s="219"/>
      <c r="E53" s="61" t="s">
        <v>303</v>
      </c>
      <c r="F53" s="62">
        <f t="shared" ref="F53:K53" si="40">IF(ISBLANK(F52),"",IF(ISBLANK(F54),"",ROUND(F54-F52,10)))</f>
        <v>0</v>
      </c>
      <c r="G53" s="62">
        <f t="shared" si="40"/>
        <v>0</v>
      </c>
      <c r="H53" s="62">
        <f t="shared" si="40"/>
        <v>0</v>
      </c>
      <c r="I53" s="62">
        <f t="shared" si="40"/>
        <v>0</v>
      </c>
      <c r="J53" s="62">
        <f t="shared" si="40"/>
        <v>0</v>
      </c>
      <c r="K53" s="62">
        <f t="shared" si="40"/>
        <v>0</v>
      </c>
      <c r="L53" s="63" t="s">
        <v>304</v>
      </c>
      <c r="M53" s="63" t="str" cm="1">
        <f t="array" ref="M53">IFERROR(IF(L53="NO",MODE(IF($F$7:$K$7="YES",IF(F53:K53&gt;0,F53:K53))),MODE(IF($F$7:$K$7="YES",F53:K53))),"")</f>
        <v/>
      </c>
      <c r="N53" s="63" t="s">
        <v>304</v>
      </c>
      <c r="O53" s="63" t="str" cm="1">
        <f t="array" ref="O53">IFERROR(IF(N53="NO",MEDIAN(IF($F$7:$K$7="YES",IF(F53:K53&gt;0,F53:K53))),MEDIAN(IF($F$7:$K$7="YES",F53:K53))),"")</f>
        <v/>
      </c>
      <c r="P53" s="63" t="str">
        <f t="shared" ref="P53" si="41">IF(M53="","Median","Mode")</f>
        <v>Median</v>
      </c>
      <c r="Q53" s="60"/>
      <c r="R53" s="60"/>
      <c r="S53" s="60"/>
      <c r="T53" s="60"/>
      <c r="U53" s="60"/>
      <c r="V53" s="60"/>
      <c r="W53" s="60"/>
      <c r="X53" s="60"/>
      <c r="Y53" s="60"/>
      <c r="Z53" s="60"/>
      <c r="AA53" s="60"/>
      <c r="AB53" s="60"/>
      <c r="AC53" s="60"/>
      <c r="AD53" s="60"/>
      <c r="AE53" s="60"/>
      <c r="AF53" s="60"/>
      <c r="AG53" s="60"/>
      <c r="AH53" s="60"/>
      <c r="AI53" s="60"/>
      <c r="AJ53" s="60"/>
    </row>
    <row r="54" spans="2:36" ht="15" hidden="1" customHeight="1">
      <c r="B54" s="214">
        <f t="shared" ref="B54" si="42">B52+1</f>
        <v>13</v>
      </c>
      <c r="C54" s="216"/>
      <c r="D54" s="218"/>
      <c r="E54" s="56"/>
      <c r="F54" s="57">
        <v>0</v>
      </c>
      <c r="G54" s="57">
        <v>0</v>
      </c>
      <c r="H54" s="57">
        <v>0</v>
      </c>
      <c r="I54" s="57">
        <v>0</v>
      </c>
      <c r="J54" s="57">
        <v>0</v>
      </c>
      <c r="K54" s="57">
        <v>0</v>
      </c>
      <c r="L54" s="58"/>
      <c r="M54" s="58"/>
      <c r="N54" s="58"/>
      <c r="O54" s="58"/>
      <c r="P54" s="59"/>
      <c r="Q54" s="60"/>
      <c r="R54" s="60"/>
      <c r="S54" s="60"/>
      <c r="T54" s="60"/>
      <c r="U54" s="60"/>
      <c r="V54" s="60"/>
      <c r="W54" s="60"/>
      <c r="X54" s="60"/>
      <c r="Y54" s="60"/>
      <c r="Z54" s="60"/>
      <c r="AA54" s="60"/>
      <c r="AB54" s="60"/>
      <c r="AC54" s="60"/>
      <c r="AD54" s="60"/>
      <c r="AE54" s="60"/>
      <c r="AF54" s="60"/>
      <c r="AG54" s="60"/>
      <c r="AH54" s="60"/>
      <c r="AI54" s="60"/>
      <c r="AJ54" s="60"/>
    </row>
    <row r="55" spans="2:36" ht="14.45" hidden="1" thickBot="1">
      <c r="B55" s="215"/>
      <c r="C55" s="217"/>
      <c r="D55" s="219"/>
      <c r="E55" s="61" t="s">
        <v>303</v>
      </c>
      <c r="F55" s="62">
        <f t="shared" ref="F55:K55" si="43">IF(ISBLANK(F54),"",IF(ISBLANK(F56),"",ROUND(F56-F54,10)))</f>
        <v>0</v>
      </c>
      <c r="G55" s="62">
        <f t="shared" si="43"/>
        <v>0</v>
      </c>
      <c r="H55" s="62">
        <f t="shared" si="43"/>
        <v>0</v>
      </c>
      <c r="I55" s="62">
        <f t="shared" si="43"/>
        <v>0</v>
      </c>
      <c r="J55" s="62">
        <f t="shared" si="43"/>
        <v>0</v>
      </c>
      <c r="K55" s="62">
        <f t="shared" si="43"/>
        <v>0</v>
      </c>
      <c r="L55" s="63" t="s">
        <v>304</v>
      </c>
      <c r="M55" s="63" t="str" cm="1">
        <f t="array" ref="M55">IFERROR(IF(L55="NO",MODE(IF($F$7:$K$7="YES",IF(F55:K55&gt;0,F55:K55))),MODE(IF($F$7:$K$7="YES",F55:K55))),"")</f>
        <v/>
      </c>
      <c r="N55" s="63" t="s">
        <v>304</v>
      </c>
      <c r="O55" s="63" t="str" cm="1">
        <f t="array" ref="O55">IFERROR(IF(N55="NO",MEDIAN(IF($F$7:$K$7="YES",IF(F55:K55&gt;0,F55:K55))),MEDIAN(IF($F$7:$K$7="YES",F55:K55))),"")</f>
        <v/>
      </c>
      <c r="P55" s="63" t="str">
        <f t="shared" ref="P55" si="44">IF(M55="","Median","Mode")</f>
        <v>Median</v>
      </c>
      <c r="Q55" s="60"/>
      <c r="R55" s="60"/>
      <c r="S55" s="60"/>
      <c r="T55" s="60"/>
      <c r="U55" s="60"/>
      <c r="V55" s="60"/>
      <c r="W55" s="60"/>
      <c r="X55" s="60"/>
      <c r="Y55" s="60"/>
      <c r="Z55" s="60"/>
      <c r="AA55" s="60"/>
      <c r="AB55" s="60"/>
      <c r="AC55" s="60"/>
      <c r="AD55" s="60"/>
      <c r="AE55" s="60"/>
      <c r="AF55" s="60"/>
      <c r="AG55" s="60"/>
      <c r="AH55" s="60"/>
      <c r="AI55" s="60"/>
      <c r="AJ55" s="60"/>
    </row>
    <row r="56" spans="2:36" ht="15" hidden="1" customHeight="1">
      <c r="B56" s="214">
        <f t="shared" ref="B56" si="45">B54+1</f>
        <v>14</v>
      </c>
      <c r="C56" s="216"/>
      <c r="D56" s="218"/>
      <c r="E56" s="56"/>
      <c r="F56" s="57">
        <v>0</v>
      </c>
      <c r="G56" s="57">
        <v>0</v>
      </c>
      <c r="H56" s="57">
        <v>0</v>
      </c>
      <c r="I56" s="57">
        <v>0</v>
      </c>
      <c r="J56" s="57">
        <v>0</v>
      </c>
      <c r="K56" s="57">
        <v>0</v>
      </c>
      <c r="L56" s="58"/>
      <c r="M56" s="58"/>
      <c r="N56" s="58"/>
      <c r="O56" s="58"/>
      <c r="P56" s="59"/>
      <c r="Q56" s="60"/>
      <c r="R56" s="60"/>
      <c r="S56" s="60"/>
      <c r="T56" s="60"/>
      <c r="U56" s="60"/>
      <c r="V56" s="60"/>
      <c r="W56" s="60"/>
      <c r="X56" s="60"/>
      <c r="Y56" s="60"/>
      <c r="Z56" s="60"/>
      <c r="AA56" s="60"/>
      <c r="AB56" s="60"/>
      <c r="AC56" s="60"/>
      <c r="AD56" s="60"/>
      <c r="AE56" s="60"/>
      <c r="AF56" s="60"/>
      <c r="AG56" s="60"/>
      <c r="AH56" s="60"/>
      <c r="AI56" s="60"/>
      <c r="AJ56" s="60"/>
    </row>
    <row r="57" spans="2:36" ht="14.45" hidden="1" thickBot="1">
      <c r="B57" s="215"/>
      <c r="C57" s="217"/>
      <c r="D57" s="219"/>
      <c r="E57" s="61" t="s">
        <v>303</v>
      </c>
      <c r="F57" s="62">
        <f t="shared" ref="F57:K57" si="46">IF(ISBLANK(F56),"",IF(ISBLANK(F58),"",ROUND(F58-F56,10)))</f>
        <v>0</v>
      </c>
      <c r="G57" s="62">
        <f t="shared" si="46"/>
        <v>0</v>
      </c>
      <c r="H57" s="62">
        <f t="shared" si="46"/>
        <v>0</v>
      </c>
      <c r="I57" s="62">
        <f t="shared" si="46"/>
        <v>0</v>
      </c>
      <c r="J57" s="62">
        <f t="shared" si="46"/>
        <v>0</v>
      </c>
      <c r="K57" s="62">
        <f t="shared" si="46"/>
        <v>0</v>
      </c>
      <c r="L57" s="63" t="s">
        <v>304</v>
      </c>
      <c r="M57" s="63" t="str" cm="1">
        <f t="array" ref="M57">IFERROR(IF(L57="NO",MODE(IF($F$7:$K$7="YES",IF(F57:K57&gt;0,F57:K57))),MODE(IF($F$7:$K$7="YES",F57:K57))),"")</f>
        <v/>
      </c>
      <c r="N57" s="63" t="s">
        <v>304</v>
      </c>
      <c r="O57" s="63" t="str" cm="1">
        <f t="array" ref="O57">IFERROR(IF(N57="NO",MEDIAN(IF($F$7:$K$7="YES",IF(F57:K57&gt;0,F57:K57))),MEDIAN(IF($F$7:$K$7="YES",F57:K57))),"")</f>
        <v/>
      </c>
      <c r="P57" s="63" t="str">
        <f t="shared" ref="P57" si="47">IF(M57="","Median","Mode")</f>
        <v>Median</v>
      </c>
      <c r="Q57" s="60"/>
      <c r="R57" s="60"/>
      <c r="S57" s="60"/>
      <c r="T57" s="60"/>
      <c r="U57" s="60"/>
      <c r="V57" s="60"/>
      <c r="W57" s="60"/>
      <c r="X57" s="60"/>
      <c r="Y57" s="60"/>
      <c r="Z57" s="60"/>
      <c r="AA57" s="60"/>
      <c r="AB57" s="60"/>
      <c r="AC57" s="60"/>
      <c r="AD57" s="60"/>
      <c r="AE57" s="60"/>
      <c r="AF57" s="60"/>
      <c r="AG57" s="60"/>
      <c r="AH57" s="60"/>
      <c r="AI57" s="60"/>
      <c r="AJ57" s="60"/>
    </row>
    <row r="58" spans="2:36" ht="15" hidden="1" customHeight="1">
      <c r="B58" s="214">
        <f t="shared" ref="B58" si="48">B56+1</f>
        <v>15</v>
      </c>
      <c r="C58" s="216"/>
      <c r="D58" s="218"/>
      <c r="E58" s="56"/>
      <c r="F58" s="57">
        <v>0</v>
      </c>
      <c r="G58" s="57">
        <v>0</v>
      </c>
      <c r="H58" s="57">
        <v>0</v>
      </c>
      <c r="I58" s="57">
        <v>0</v>
      </c>
      <c r="J58" s="57">
        <v>0</v>
      </c>
      <c r="K58" s="57">
        <v>0</v>
      </c>
      <c r="L58" s="58"/>
      <c r="M58" s="58"/>
      <c r="N58" s="58"/>
      <c r="O58" s="58"/>
      <c r="P58" s="59"/>
      <c r="Q58" s="60"/>
      <c r="R58" s="60"/>
      <c r="S58" s="60"/>
      <c r="T58" s="60"/>
      <c r="U58" s="60"/>
      <c r="V58" s="60"/>
      <c r="W58" s="60"/>
      <c r="X58" s="60"/>
      <c r="Y58" s="60"/>
      <c r="Z58" s="60"/>
      <c r="AA58" s="60"/>
      <c r="AB58" s="60"/>
      <c r="AC58" s="60"/>
      <c r="AD58" s="60"/>
      <c r="AE58" s="60"/>
      <c r="AF58" s="60"/>
      <c r="AG58" s="60"/>
      <c r="AH58" s="60"/>
      <c r="AI58" s="60"/>
      <c r="AJ58" s="60"/>
    </row>
    <row r="59" spans="2:36" ht="14.45" hidden="1" thickBot="1">
      <c r="B59" s="215"/>
      <c r="C59" s="217"/>
      <c r="D59" s="219"/>
      <c r="E59" s="61" t="s">
        <v>303</v>
      </c>
      <c r="F59" s="62">
        <f t="shared" ref="F59:K59" si="49">IF(ISBLANK(F58),"",IF(ISBLANK(F60),"",ROUND(F60-F58,10)))</f>
        <v>0</v>
      </c>
      <c r="G59" s="62">
        <f t="shared" si="49"/>
        <v>0</v>
      </c>
      <c r="H59" s="62">
        <f t="shared" si="49"/>
        <v>0</v>
      </c>
      <c r="I59" s="62">
        <f t="shared" si="49"/>
        <v>0</v>
      </c>
      <c r="J59" s="62">
        <f t="shared" si="49"/>
        <v>0</v>
      </c>
      <c r="K59" s="62">
        <f t="shared" si="49"/>
        <v>0</v>
      </c>
      <c r="L59" s="63" t="s">
        <v>304</v>
      </c>
      <c r="M59" s="63" t="str" cm="1">
        <f t="array" ref="M59">IFERROR(IF(L59="NO",MODE(IF($F$7:$K$7="YES",IF(F59:K59&gt;0,F59:K59))),MODE(IF($F$7:$K$7="YES",F59:K59))),"")</f>
        <v/>
      </c>
      <c r="N59" s="63" t="s">
        <v>304</v>
      </c>
      <c r="O59" s="63" t="str" cm="1">
        <f t="array" ref="O59">IFERROR(IF(N59="NO",MEDIAN(IF($F$7:$K$7="YES",IF(F59:K59&gt;0,F59:K59))),MEDIAN(IF($F$7:$K$7="YES",F59:K59))),"")</f>
        <v/>
      </c>
      <c r="P59" s="63" t="str">
        <f t="shared" ref="P59" si="50">IF(M59="","Median","Mode")</f>
        <v>Median</v>
      </c>
      <c r="Q59" s="60"/>
      <c r="R59" s="60"/>
      <c r="S59" s="60"/>
      <c r="T59" s="60"/>
      <c r="U59" s="60"/>
      <c r="V59" s="60"/>
      <c r="W59" s="60"/>
      <c r="X59" s="60"/>
      <c r="Y59" s="60"/>
      <c r="Z59" s="60"/>
      <c r="AA59" s="60"/>
      <c r="AB59" s="60"/>
      <c r="AC59" s="60"/>
      <c r="AD59" s="60"/>
      <c r="AE59" s="60"/>
      <c r="AF59" s="60"/>
      <c r="AG59" s="60"/>
      <c r="AH59" s="60"/>
      <c r="AI59" s="60"/>
      <c r="AJ59" s="60"/>
    </row>
    <row r="60" spans="2:36" ht="15" hidden="1" customHeight="1">
      <c r="B60" s="214">
        <f t="shared" ref="B60" si="51">B58+1</f>
        <v>16</v>
      </c>
      <c r="C60" s="216"/>
      <c r="D60" s="218"/>
      <c r="E60" s="56"/>
      <c r="F60" s="57">
        <v>0</v>
      </c>
      <c r="G60" s="57">
        <v>0</v>
      </c>
      <c r="H60" s="57">
        <v>0</v>
      </c>
      <c r="I60" s="57">
        <v>0</v>
      </c>
      <c r="J60" s="57">
        <v>0</v>
      </c>
      <c r="K60" s="57">
        <v>0</v>
      </c>
      <c r="L60" s="58"/>
      <c r="M60" s="58"/>
      <c r="N60" s="58"/>
      <c r="O60" s="58"/>
      <c r="P60" s="59"/>
      <c r="Q60" s="60"/>
      <c r="R60" s="60"/>
      <c r="S60" s="60"/>
      <c r="T60" s="60"/>
      <c r="U60" s="60"/>
      <c r="V60" s="60"/>
      <c r="W60" s="60"/>
      <c r="X60" s="60"/>
      <c r="Y60" s="60"/>
      <c r="Z60" s="60"/>
      <c r="AA60" s="60"/>
      <c r="AB60" s="60"/>
      <c r="AC60" s="60"/>
      <c r="AD60" s="60"/>
      <c r="AE60" s="60"/>
      <c r="AF60" s="60"/>
      <c r="AG60" s="60"/>
      <c r="AH60" s="60"/>
      <c r="AI60" s="60"/>
      <c r="AJ60" s="60"/>
    </row>
    <row r="61" spans="2:36" ht="14.45" hidden="1" thickBot="1">
      <c r="B61" s="215"/>
      <c r="C61" s="217"/>
      <c r="D61" s="219"/>
      <c r="E61" s="61" t="s">
        <v>303</v>
      </c>
      <c r="F61" s="62">
        <f t="shared" ref="F61:K61" si="52">IF(ISBLANK(F60),"",IF(ISBLANK(F62),"",ROUND(F62-F60,10)))</f>
        <v>0</v>
      </c>
      <c r="G61" s="62">
        <f t="shared" si="52"/>
        <v>0</v>
      </c>
      <c r="H61" s="62">
        <f t="shared" si="52"/>
        <v>0</v>
      </c>
      <c r="I61" s="62">
        <f t="shared" si="52"/>
        <v>0</v>
      </c>
      <c r="J61" s="62">
        <f t="shared" si="52"/>
        <v>0</v>
      </c>
      <c r="K61" s="62">
        <f t="shared" si="52"/>
        <v>0</v>
      </c>
      <c r="L61" s="63" t="s">
        <v>304</v>
      </c>
      <c r="M61" s="63" t="str" cm="1">
        <f t="array" ref="M61">IFERROR(IF(L61="NO",MODE(IF($F$7:$K$7="YES",IF(F61:K61&gt;0,F61:K61))),MODE(IF($F$7:$K$7="YES",F61:K61))),"")</f>
        <v/>
      </c>
      <c r="N61" s="63" t="s">
        <v>304</v>
      </c>
      <c r="O61" s="63" t="str" cm="1">
        <f t="array" ref="O61">IFERROR(IF(N61="NO",MEDIAN(IF($F$7:$K$7="YES",IF(F61:K61&gt;0,F61:K61))),MEDIAN(IF($F$7:$K$7="YES",F61:K61))),"")</f>
        <v/>
      </c>
      <c r="P61" s="63" t="str">
        <f t="shared" ref="P61" si="53">IF(M61="","Median","Mode")</f>
        <v>Median</v>
      </c>
      <c r="Q61" s="60"/>
      <c r="R61" s="60"/>
      <c r="S61" s="60"/>
      <c r="T61" s="60"/>
      <c r="U61" s="60"/>
      <c r="V61" s="60"/>
      <c r="W61" s="60"/>
      <c r="X61" s="60"/>
      <c r="Y61" s="60"/>
      <c r="Z61" s="60"/>
      <c r="AA61" s="60"/>
      <c r="AB61" s="60"/>
      <c r="AC61" s="60"/>
      <c r="AD61" s="60"/>
      <c r="AE61" s="60"/>
      <c r="AF61" s="60"/>
      <c r="AG61" s="60"/>
      <c r="AH61" s="60"/>
      <c r="AI61" s="60"/>
      <c r="AJ61" s="60"/>
    </row>
    <row r="62" spans="2:36" ht="15" hidden="1" customHeight="1">
      <c r="B62" s="214">
        <f t="shared" ref="B62" si="54">B60+1</f>
        <v>17</v>
      </c>
      <c r="C62" s="216"/>
      <c r="D62" s="218"/>
      <c r="E62" s="56"/>
      <c r="F62" s="57">
        <v>0</v>
      </c>
      <c r="G62" s="57">
        <v>0</v>
      </c>
      <c r="H62" s="57">
        <v>0</v>
      </c>
      <c r="I62" s="57">
        <v>0</v>
      </c>
      <c r="J62" s="57">
        <v>0</v>
      </c>
      <c r="K62" s="57">
        <v>0</v>
      </c>
      <c r="L62" s="58"/>
      <c r="M62" s="58"/>
      <c r="N62" s="58"/>
      <c r="O62" s="58"/>
      <c r="P62" s="59"/>
      <c r="Q62" s="60"/>
      <c r="R62" s="60"/>
      <c r="S62" s="60"/>
      <c r="T62" s="60"/>
      <c r="U62" s="60"/>
      <c r="V62" s="60"/>
      <c r="W62" s="60"/>
      <c r="X62" s="60"/>
      <c r="Y62" s="60"/>
      <c r="Z62" s="60"/>
      <c r="AA62" s="60"/>
      <c r="AB62" s="60"/>
      <c r="AC62" s="60"/>
      <c r="AD62" s="60"/>
      <c r="AE62" s="60"/>
      <c r="AF62" s="60"/>
      <c r="AG62" s="60"/>
      <c r="AH62" s="60"/>
      <c r="AI62" s="60"/>
      <c r="AJ62" s="60"/>
    </row>
    <row r="63" spans="2:36" ht="14.45" hidden="1" thickBot="1">
      <c r="B63" s="215"/>
      <c r="C63" s="217"/>
      <c r="D63" s="219"/>
      <c r="E63" s="61" t="s">
        <v>303</v>
      </c>
      <c r="F63" s="62">
        <f t="shared" ref="F63:K63" si="55">IF(ISBLANK(F62),"",IF(ISBLANK(F64),"",ROUND(F64-F62,10)))</f>
        <v>0</v>
      </c>
      <c r="G63" s="62">
        <f t="shared" si="55"/>
        <v>0</v>
      </c>
      <c r="H63" s="62">
        <f t="shared" si="55"/>
        <v>0</v>
      </c>
      <c r="I63" s="62">
        <f t="shared" si="55"/>
        <v>0</v>
      </c>
      <c r="J63" s="62">
        <f t="shared" si="55"/>
        <v>0</v>
      </c>
      <c r="K63" s="62">
        <f t="shared" si="55"/>
        <v>0</v>
      </c>
      <c r="L63" s="63" t="s">
        <v>304</v>
      </c>
      <c r="M63" s="63" t="str" cm="1">
        <f t="array" ref="M63">IFERROR(IF(L63="NO",MODE(IF($F$7:$K$7="YES",IF(F63:K63&gt;0,F63:K63))),MODE(IF($F$7:$K$7="YES",F63:K63))),"")</f>
        <v/>
      </c>
      <c r="N63" s="63" t="s">
        <v>304</v>
      </c>
      <c r="O63" s="63" t="str" cm="1">
        <f t="array" ref="O63">IFERROR(IF(N63="NO",MEDIAN(IF($F$7:$K$7="YES",IF(F63:K63&gt;0,F63:K63))),MEDIAN(IF($F$7:$K$7="YES",F63:K63))),"")</f>
        <v/>
      </c>
      <c r="P63" s="63" t="str">
        <f t="shared" ref="P63" si="56">IF(M63="","Median","Mode")</f>
        <v>Median</v>
      </c>
      <c r="Q63" s="60"/>
      <c r="R63" s="60"/>
      <c r="S63" s="60"/>
      <c r="T63" s="60"/>
      <c r="U63" s="60"/>
      <c r="V63" s="60"/>
      <c r="W63" s="60"/>
      <c r="X63" s="60"/>
      <c r="Y63" s="60"/>
      <c r="Z63" s="60"/>
      <c r="AA63" s="60"/>
      <c r="AB63" s="60"/>
      <c r="AC63" s="60"/>
      <c r="AD63" s="60"/>
      <c r="AE63" s="60"/>
      <c r="AF63" s="60"/>
      <c r="AG63" s="60"/>
      <c r="AH63" s="60"/>
      <c r="AI63" s="60"/>
      <c r="AJ63" s="60"/>
    </row>
    <row r="64" spans="2:36" ht="15" hidden="1" customHeight="1">
      <c r="B64" s="214">
        <f t="shared" ref="B64" si="57">B62+1</f>
        <v>18</v>
      </c>
      <c r="C64" s="216"/>
      <c r="D64" s="218"/>
      <c r="E64" s="56"/>
      <c r="F64" s="57">
        <v>0</v>
      </c>
      <c r="G64" s="57">
        <v>0</v>
      </c>
      <c r="H64" s="57">
        <v>0</v>
      </c>
      <c r="I64" s="57">
        <v>0</v>
      </c>
      <c r="J64" s="57">
        <v>0</v>
      </c>
      <c r="K64" s="57">
        <v>0</v>
      </c>
      <c r="L64" s="58"/>
      <c r="M64" s="58"/>
      <c r="N64" s="58"/>
      <c r="O64" s="58"/>
      <c r="P64" s="59"/>
      <c r="Q64" s="60"/>
      <c r="R64" s="60"/>
      <c r="S64" s="60"/>
      <c r="T64" s="60"/>
      <c r="U64" s="60"/>
      <c r="V64" s="60"/>
      <c r="W64" s="60"/>
      <c r="X64" s="60"/>
      <c r="Y64" s="60"/>
      <c r="Z64" s="60"/>
      <c r="AA64" s="60"/>
      <c r="AB64" s="60"/>
      <c r="AC64" s="60"/>
      <c r="AD64" s="60"/>
      <c r="AE64" s="60"/>
      <c r="AF64" s="60"/>
      <c r="AG64" s="60"/>
      <c r="AH64" s="60"/>
      <c r="AI64" s="60"/>
      <c r="AJ64" s="60"/>
    </row>
    <row r="65" spans="2:36" ht="14.45" hidden="1" thickBot="1">
      <c r="B65" s="215"/>
      <c r="C65" s="217"/>
      <c r="D65" s="219"/>
      <c r="E65" s="61" t="s">
        <v>303</v>
      </c>
      <c r="F65" s="62">
        <f t="shared" ref="F65:K65" si="58">IF(ISBLANK(F64),"",IF(ISBLANK(F66),"",ROUND(F66-F64,10)))</f>
        <v>0</v>
      </c>
      <c r="G65" s="62">
        <f t="shared" si="58"/>
        <v>0</v>
      </c>
      <c r="H65" s="62">
        <f t="shared" si="58"/>
        <v>0</v>
      </c>
      <c r="I65" s="62">
        <f t="shared" si="58"/>
        <v>0</v>
      </c>
      <c r="J65" s="62">
        <f t="shared" si="58"/>
        <v>0</v>
      </c>
      <c r="K65" s="62">
        <f t="shared" si="58"/>
        <v>0</v>
      </c>
      <c r="L65" s="63" t="s">
        <v>304</v>
      </c>
      <c r="M65" s="63" t="str" cm="1">
        <f t="array" ref="M65">IFERROR(IF(L65="NO",MODE(IF($F$7:$K$7="YES",IF(F65:K65&gt;0,F65:K65))),MODE(IF($F$7:$K$7="YES",F65:K65))),"")</f>
        <v/>
      </c>
      <c r="N65" s="63" t="s">
        <v>304</v>
      </c>
      <c r="O65" s="63" t="str" cm="1">
        <f t="array" ref="O65">IFERROR(IF(N65="NO",MEDIAN(IF($F$7:$K$7="YES",IF(F65:K65&gt;0,F65:K65))),MEDIAN(IF($F$7:$K$7="YES",F65:K65))),"")</f>
        <v/>
      </c>
      <c r="P65" s="63" t="str">
        <f t="shared" ref="P65" si="59">IF(M65="","Median","Mode")</f>
        <v>Median</v>
      </c>
      <c r="Q65" s="60"/>
      <c r="R65" s="60"/>
      <c r="S65" s="60"/>
      <c r="T65" s="60"/>
      <c r="U65" s="60"/>
      <c r="V65" s="60"/>
      <c r="W65" s="60"/>
      <c r="X65" s="60"/>
      <c r="Y65" s="60"/>
      <c r="Z65" s="60"/>
      <c r="AA65" s="60"/>
      <c r="AB65" s="60"/>
      <c r="AC65" s="60"/>
      <c r="AD65" s="60"/>
      <c r="AE65" s="60"/>
      <c r="AF65" s="60"/>
      <c r="AG65" s="60"/>
      <c r="AH65" s="60"/>
      <c r="AI65" s="60"/>
      <c r="AJ65" s="60"/>
    </row>
    <row r="66" spans="2:36" ht="15" hidden="1" customHeight="1">
      <c r="B66" s="214">
        <f t="shared" ref="B66" si="60">B64+1</f>
        <v>19</v>
      </c>
      <c r="C66" s="216"/>
      <c r="D66" s="218"/>
      <c r="E66" s="56"/>
      <c r="F66" s="57">
        <v>0</v>
      </c>
      <c r="G66" s="57">
        <v>0</v>
      </c>
      <c r="H66" s="57">
        <v>0</v>
      </c>
      <c r="I66" s="57">
        <v>0</v>
      </c>
      <c r="J66" s="57">
        <v>0</v>
      </c>
      <c r="K66" s="57">
        <v>0</v>
      </c>
      <c r="L66" s="58"/>
      <c r="M66" s="58"/>
      <c r="N66" s="58"/>
      <c r="O66" s="58"/>
      <c r="P66" s="59"/>
      <c r="Q66" s="60"/>
      <c r="R66" s="60"/>
      <c r="S66" s="60"/>
      <c r="T66" s="60"/>
      <c r="U66" s="60"/>
      <c r="V66" s="60"/>
      <c r="W66" s="60"/>
      <c r="X66" s="60"/>
      <c r="Y66" s="60"/>
      <c r="Z66" s="60"/>
      <c r="AA66" s="60"/>
      <c r="AB66" s="60"/>
      <c r="AC66" s="60"/>
      <c r="AD66" s="60"/>
      <c r="AE66" s="60"/>
      <c r="AF66" s="60"/>
      <c r="AG66" s="60"/>
      <c r="AH66" s="60"/>
      <c r="AI66" s="60"/>
      <c r="AJ66" s="60"/>
    </row>
    <row r="67" spans="2:36" ht="14.45" hidden="1" thickBot="1">
      <c r="B67" s="215"/>
      <c r="C67" s="217"/>
      <c r="D67" s="219"/>
      <c r="E67" s="61" t="s">
        <v>303</v>
      </c>
      <c r="F67" s="62">
        <f t="shared" ref="F67:K67" si="61">IF(ISBLANK(F66),"",IF(ISBLANK(F68),"",ROUND(F68-F66,10)))</f>
        <v>0</v>
      </c>
      <c r="G67" s="62">
        <f t="shared" si="61"/>
        <v>0</v>
      </c>
      <c r="H67" s="62">
        <f t="shared" si="61"/>
        <v>0</v>
      </c>
      <c r="I67" s="62">
        <f t="shared" si="61"/>
        <v>0</v>
      </c>
      <c r="J67" s="62">
        <f t="shared" si="61"/>
        <v>0</v>
      </c>
      <c r="K67" s="62">
        <f t="shared" si="61"/>
        <v>0</v>
      </c>
      <c r="L67" s="63" t="s">
        <v>304</v>
      </c>
      <c r="M67" s="63" t="str" cm="1">
        <f t="array" ref="M67">IFERROR(IF(L67="NO",MODE(IF($F$7:$K$7="YES",IF(F67:K67&gt;0,F67:K67))),MODE(IF($F$7:$K$7="YES",F67:K67))),"")</f>
        <v/>
      </c>
      <c r="N67" s="63" t="s">
        <v>304</v>
      </c>
      <c r="O67" s="63" t="str" cm="1">
        <f t="array" ref="O67">IFERROR(IF(N67="NO",MEDIAN(IF($F$7:$K$7="YES",IF(F67:K67&gt;0,F67:K67))),MEDIAN(IF($F$7:$K$7="YES",F67:K67))),"")</f>
        <v/>
      </c>
      <c r="P67" s="63" t="str">
        <f t="shared" ref="P67" si="62">IF(M67="","Median","Mode")</f>
        <v>Median</v>
      </c>
      <c r="Q67" s="60"/>
      <c r="R67" s="60"/>
      <c r="S67" s="60"/>
      <c r="T67" s="60"/>
      <c r="U67" s="60"/>
      <c r="V67" s="60"/>
      <c r="W67" s="60"/>
      <c r="X67" s="60"/>
      <c r="Y67" s="60"/>
      <c r="Z67" s="60"/>
      <c r="AA67" s="60"/>
      <c r="AB67" s="60"/>
      <c r="AC67" s="60"/>
      <c r="AD67" s="60"/>
      <c r="AE67" s="60"/>
      <c r="AF67" s="60"/>
      <c r="AG67" s="60"/>
      <c r="AH67" s="60"/>
      <c r="AI67" s="60"/>
      <c r="AJ67" s="60"/>
    </row>
    <row r="68" spans="2:36" ht="15" hidden="1" customHeight="1">
      <c r="B68" s="214">
        <f t="shared" ref="B68" si="63">B66+1</f>
        <v>20</v>
      </c>
      <c r="C68" s="216"/>
      <c r="D68" s="218"/>
      <c r="E68" s="56"/>
      <c r="F68" s="57">
        <v>0</v>
      </c>
      <c r="G68" s="57">
        <v>0</v>
      </c>
      <c r="H68" s="57">
        <v>0</v>
      </c>
      <c r="I68" s="57">
        <v>0</v>
      </c>
      <c r="J68" s="57">
        <v>0</v>
      </c>
      <c r="K68" s="57">
        <v>0</v>
      </c>
      <c r="L68" s="58"/>
      <c r="M68" s="58"/>
      <c r="N68" s="58"/>
      <c r="O68" s="58"/>
      <c r="P68" s="59"/>
      <c r="Q68" s="60"/>
      <c r="R68" s="60"/>
      <c r="S68" s="60"/>
      <c r="T68" s="60"/>
      <c r="U68" s="60"/>
      <c r="V68" s="60"/>
      <c r="W68" s="60"/>
      <c r="X68" s="60"/>
      <c r="Y68" s="60"/>
      <c r="Z68" s="60"/>
      <c r="AA68" s="60"/>
      <c r="AB68" s="60"/>
      <c r="AC68" s="60"/>
      <c r="AD68" s="60"/>
      <c r="AE68" s="60"/>
      <c r="AF68" s="60"/>
      <c r="AG68" s="60"/>
      <c r="AH68" s="60"/>
      <c r="AI68" s="60"/>
      <c r="AJ68" s="60"/>
    </row>
    <row r="69" spans="2:36" ht="14.45" hidden="1" thickBot="1">
      <c r="B69" s="215"/>
      <c r="C69" s="217"/>
      <c r="D69" s="219"/>
      <c r="E69" s="61" t="s">
        <v>303</v>
      </c>
      <c r="F69" s="62">
        <f t="shared" ref="F69:K69" si="64">IF(ISBLANK(F68),"",IF(ISBLANK(F70),"",ROUND(F70-F68,10)))</f>
        <v>0</v>
      </c>
      <c r="G69" s="62">
        <f t="shared" si="64"/>
        <v>0</v>
      </c>
      <c r="H69" s="62">
        <f t="shared" si="64"/>
        <v>0</v>
      </c>
      <c r="I69" s="62">
        <f t="shared" si="64"/>
        <v>0</v>
      </c>
      <c r="J69" s="62">
        <f t="shared" si="64"/>
        <v>0</v>
      </c>
      <c r="K69" s="62">
        <f t="shared" si="64"/>
        <v>0</v>
      </c>
      <c r="L69" s="63" t="s">
        <v>304</v>
      </c>
      <c r="M69" s="63" t="str" cm="1">
        <f t="array" ref="M69">IFERROR(IF(L69="NO",MODE(IF($F$7:$K$7="YES",IF(F69:K69&gt;0,F69:K69))),MODE(IF($F$7:$K$7="YES",F69:K69))),"")</f>
        <v/>
      </c>
      <c r="N69" s="63" t="s">
        <v>304</v>
      </c>
      <c r="O69" s="63" t="str" cm="1">
        <f t="array" ref="O69">IFERROR(IF(N69="NO",MEDIAN(IF($F$7:$K$7="YES",IF(F69:K69&gt;0,F69:K69))),MEDIAN(IF($F$7:$K$7="YES",F69:K69))),"")</f>
        <v/>
      </c>
      <c r="P69" s="63" t="str">
        <f t="shared" ref="P69" si="65">IF(M69="","Median","Mode")</f>
        <v>Median</v>
      </c>
      <c r="Q69" s="60"/>
      <c r="R69" s="60"/>
      <c r="S69" s="60"/>
      <c r="T69" s="60"/>
      <c r="U69" s="60"/>
      <c r="V69" s="60"/>
      <c r="W69" s="60"/>
      <c r="X69" s="60"/>
      <c r="Y69" s="60"/>
      <c r="Z69" s="60"/>
      <c r="AA69" s="60"/>
      <c r="AB69" s="60"/>
      <c r="AC69" s="60"/>
      <c r="AD69" s="60"/>
      <c r="AE69" s="60"/>
      <c r="AF69" s="60"/>
      <c r="AG69" s="60"/>
      <c r="AH69" s="60"/>
      <c r="AI69" s="60"/>
      <c r="AJ69" s="60"/>
    </row>
    <row r="70" spans="2:36" ht="15" hidden="1" customHeight="1">
      <c r="B70" s="214">
        <f t="shared" ref="B70" si="66">B68+1</f>
        <v>21</v>
      </c>
      <c r="C70" s="216"/>
      <c r="D70" s="218"/>
      <c r="E70" s="56"/>
      <c r="F70" s="57">
        <v>0</v>
      </c>
      <c r="G70" s="57">
        <v>0</v>
      </c>
      <c r="H70" s="57">
        <v>0</v>
      </c>
      <c r="I70" s="57">
        <v>0</v>
      </c>
      <c r="J70" s="57">
        <v>0</v>
      </c>
      <c r="K70" s="57">
        <v>0</v>
      </c>
      <c r="L70" s="58"/>
      <c r="M70" s="58"/>
      <c r="N70" s="58"/>
      <c r="O70" s="58"/>
      <c r="P70" s="59"/>
      <c r="Q70" s="60"/>
      <c r="R70" s="60"/>
      <c r="S70" s="60"/>
      <c r="T70" s="60"/>
      <c r="U70" s="60"/>
      <c r="V70" s="60"/>
      <c r="W70" s="60"/>
      <c r="X70" s="60"/>
      <c r="Y70" s="60"/>
      <c r="Z70" s="60"/>
      <c r="AA70" s="60"/>
      <c r="AB70" s="60"/>
      <c r="AC70" s="60"/>
      <c r="AD70" s="60"/>
      <c r="AE70" s="60"/>
      <c r="AF70" s="60"/>
      <c r="AG70" s="60"/>
      <c r="AH70" s="60"/>
      <c r="AI70" s="60"/>
      <c r="AJ70" s="60"/>
    </row>
    <row r="71" spans="2:36" ht="14.45" hidden="1" thickBot="1">
      <c r="B71" s="215"/>
      <c r="C71" s="217"/>
      <c r="D71" s="219"/>
      <c r="E71" s="61" t="s">
        <v>303</v>
      </c>
      <c r="F71" s="62">
        <f t="shared" ref="F71:K71" si="67">IF(ISBLANK(F70),"",IF(ISBLANK(F72),"",ROUND(F72-F70,10)))</f>
        <v>0</v>
      </c>
      <c r="G71" s="62">
        <f t="shared" si="67"/>
        <v>0</v>
      </c>
      <c r="H71" s="62">
        <f t="shared" si="67"/>
        <v>0</v>
      </c>
      <c r="I71" s="62">
        <f t="shared" si="67"/>
        <v>0</v>
      </c>
      <c r="J71" s="62">
        <f t="shared" si="67"/>
        <v>0</v>
      </c>
      <c r="K71" s="62">
        <f t="shared" si="67"/>
        <v>0</v>
      </c>
      <c r="L71" s="63" t="s">
        <v>304</v>
      </c>
      <c r="M71" s="63" t="str" cm="1">
        <f t="array" ref="M71">IFERROR(IF(L71="NO",MODE(IF($F$7:$K$7="YES",IF(F71:K71&gt;0,F71:K71))),MODE(IF($F$7:$K$7="YES",F71:K71))),"")</f>
        <v/>
      </c>
      <c r="N71" s="63" t="s">
        <v>304</v>
      </c>
      <c r="O71" s="63" t="str" cm="1">
        <f t="array" ref="O71">IFERROR(IF(N71="NO",MEDIAN(IF($F$7:$K$7="YES",IF(F71:K71&gt;0,F71:K71))),MEDIAN(IF($F$7:$K$7="YES",F71:K71))),"")</f>
        <v/>
      </c>
      <c r="P71" s="63" t="str">
        <f t="shared" ref="P71" si="68">IF(M71="","Median","Mode")</f>
        <v>Median</v>
      </c>
      <c r="Q71" s="60"/>
      <c r="R71" s="60"/>
      <c r="S71" s="60"/>
      <c r="T71" s="60"/>
      <c r="U71" s="60"/>
      <c r="V71" s="60"/>
      <c r="W71" s="60"/>
      <c r="X71" s="60"/>
      <c r="Y71" s="60"/>
      <c r="Z71" s="60"/>
      <c r="AA71" s="60"/>
      <c r="AB71" s="60"/>
      <c r="AC71" s="60"/>
      <c r="AD71" s="60"/>
      <c r="AE71" s="60"/>
      <c r="AF71" s="60"/>
      <c r="AG71" s="60"/>
      <c r="AH71" s="60"/>
      <c r="AI71" s="60"/>
      <c r="AJ71" s="60"/>
    </row>
    <row r="72" spans="2:36" ht="15" hidden="1" customHeight="1">
      <c r="B72" s="214">
        <f t="shared" ref="B72" si="69">B70+1</f>
        <v>22</v>
      </c>
      <c r="C72" s="216"/>
      <c r="D72" s="218"/>
      <c r="E72" s="56"/>
      <c r="F72" s="57">
        <v>0</v>
      </c>
      <c r="G72" s="57">
        <v>0</v>
      </c>
      <c r="H72" s="57">
        <v>0</v>
      </c>
      <c r="I72" s="57">
        <v>0</v>
      </c>
      <c r="J72" s="57">
        <v>0</v>
      </c>
      <c r="K72" s="57">
        <v>0</v>
      </c>
      <c r="L72" s="58"/>
      <c r="M72" s="58"/>
      <c r="N72" s="58"/>
      <c r="O72" s="58"/>
      <c r="P72" s="59"/>
      <c r="Q72" s="60"/>
      <c r="R72" s="60"/>
      <c r="S72" s="60"/>
      <c r="T72" s="60"/>
      <c r="U72" s="60"/>
      <c r="V72" s="60"/>
      <c r="W72" s="60"/>
      <c r="X72" s="60"/>
      <c r="Y72" s="60"/>
      <c r="Z72" s="60"/>
      <c r="AA72" s="60"/>
      <c r="AB72" s="60"/>
      <c r="AC72" s="60"/>
      <c r="AD72" s="60"/>
      <c r="AE72" s="60"/>
      <c r="AF72" s="60"/>
      <c r="AG72" s="60"/>
      <c r="AH72" s="60"/>
      <c r="AI72" s="60"/>
      <c r="AJ72" s="60"/>
    </row>
    <row r="73" spans="2:36" ht="14.45" hidden="1" thickBot="1">
      <c r="B73" s="215"/>
      <c r="C73" s="217"/>
      <c r="D73" s="219"/>
      <c r="E73" s="61" t="s">
        <v>303</v>
      </c>
      <c r="F73" s="62">
        <f t="shared" ref="F73:K73" si="70">IF(ISBLANK(F72),"",IF(ISBLANK(F74),"",ROUND(F74-F72,10)))</f>
        <v>0</v>
      </c>
      <c r="G73" s="62">
        <f t="shared" si="70"/>
        <v>0</v>
      </c>
      <c r="H73" s="62">
        <f t="shared" si="70"/>
        <v>0</v>
      </c>
      <c r="I73" s="62">
        <f t="shared" si="70"/>
        <v>0</v>
      </c>
      <c r="J73" s="62">
        <f t="shared" si="70"/>
        <v>0</v>
      </c>
      <c r="K73" s="62">
        <f t="shared" si="70"/>
        <v>0</v>
      </c>
      <c r="L73" s="63" t="s">
        <v>304</v>
      </c>
      <c r="M73" s="63" t="str" cm="1">
        <f t="array" ref="M73">IFERROR(IF(L73="NO",MODE(IF($F$7:$K$7="YES",IF(F73:K73&gt;0,F73:K73))),MODE(IF($F$7:$K$7="YES",F73:K73))),"")</f>
        <v/>
      </c>
      <c r="N73" s="63" t="s">
        <v>304</v>
      </c>
      <c r="O73" s="63" t="str" cm="1">
        <f t="array" ref="O73">IFERROR(IF(N73="NO",MEDIAN(IF($F$7:$K$7="YES",IF(F73:K73&gt;0,F73:K73))),MEDIAN(IF($F$7:$K$7="YES",F73:K73))),"")</f>
        <v/>
      </c>
      <c r="P73" s="63" t="str">
        <f t="shared" ref="P73" si="71">IF(M73="","Median","Mode")</f>
        <v>Median</v>
      </c>
      <c r="Q73" s="60"/>
      <c r="R73" s="60"/>
      <c r="S73" s="60"/>
      <c r="T73" s="60"/>
      <c r="U73" s="60"/>
      <c r="V73" s="60"/>
      <c r="W73" s="60"/>
      <c r="X73" s="60"/>
      <c r="Y73" s="60"/>
      <c r="Z73" s="60"/>
      <c r="AA73" s="60"/>
      <c r="AB73" s="60"/>
      <c r="AC73" s="60"/>
      <c r="AD73" s="60"/>
      <c r="AE73" s="60"/>
      <c r="AF73" s="60"/>
      <c r="AG73" s="60"/>
      <c r="AH73" s="60"/>
      <c r="AI73" s="60"/>
      <c r="AJ73" s="60"/>
    </row>
    <row r="74" spans="2:36" ht="15" hidden="1" customHeight="1">
      <c r="B74" s="214">
        <f t="shared" ref="B74" si="72">B72+1</f>
        <v>23</v>
      </c>
      <c r="C74" s="216"/>
      <c r="D74" s="218"/>
      <c r="E74" s="56"/>
      <c r="F74" s="57">
        <v>0</v>
      </c>
      <c r="G74" s="57">
        <v>0</v>
      </c>
      <c r="H74" s="57">
        <v>0</v>
      </c>
      <c r="I74" s="57">
        <v>0</v>
      </c>
      <c r="J74" s="57">
        <v>0</v>
      </c>
      <c r="K74" s="57">
        <v>0</v>
      </c>
      <c r="L74" s="58"/>
      <c r="M74" s="58"/>
      <c r="N74" s="58"/>
      <c r="O74" s="58"/>
      <c r="P74" s="59"/>
      <c r="Q74" s="60"/>
      <c r="R74" s="60"/>
      <c r="S74" s="60"/>
      <c r="T74" s="60"/>
      <c r="U74" s="60"/>
      <c r="V74" s="60"/>
      <c r="W74" s="60"/>
      <c r="X74" s="60"/>
      <c r="Y74" s="60"/>
      <c r="Z74" s="60"/>
      <c r="AA74" s="60"/>
      <c r="AB74" s="60"/>
      <c r="AC74" s="60"/>
      <c r="AD74" s="60"/>
      <c r="AE74" s="60"/>
      <c r="AF74" s="60"/>
      <c r="AG74" s="60"/>
      <c r="AH74" s="60"/>
      <c r="AI74" s="60"/>
      <c r="AJ74" s="60"/>
    </row>
    <row r="75" spans="2:36" ht="14.45" hidden="1" thickBot="1">
      <c r="B75" s="215"/>
      <c r="C75" s="217"/>
      <c r="D75" s="219"/>
      <c r="E75" s="61" t="s">
        <v>303</v>
      </c>
      <c r="F75" s="62">
        <f t="shared" ref="F75:K75" si="73">IF(ISBLANK(F74),"",IF(ISBLANK(F76),"",ROUND(F76-F74,10)))</f>
        <v>0</v>
      </c>
      <c r="G75" s="62">
        <f t="shared" si="73"/>
        <v>0</v>
      </c>
      <c r="H75" s="62">
        <f t="shared" si="73"/>
        <v>0</v>
      </c>
      <c r="I75" s="62">
        <f t="shared" si="73"/>
        <v>0</v>
      </c>
      <c r="J75" s="62">
        <f t="shared" si="73"/>
        <v>0</v>
      </c>
      <c r="K75" s="62">
        <f t="shared" si="73"/>
        <v>0</v>
      </c>
      <c r="L75" s="63" t="s">
        <v>304</v>
      </c>
      <c r="M75" s="63" t="str" cm="1">
        <f t="array" ref="M75">IFERROR(IF(L75="NO",MODE(IF($F$7:$K$7="YES",IF(F75:K75&gt;0,F75:K75))),MODE(IF($F$7:$K$7="YES",F75:K75))),"")</f>
        <v/>
      </c>
      <c r="N75" s="63" t="s">
        <v>304</v>
      </c>
      <c r="O75" s="63" t="str" cm="1">
        <f t="array" ref="O75">IFERROR(IF(N75="NO",MEDIAN(IF($F$7:$K$7="YES",IF(F75:K75&gt;0,F75:K75))),MEDIAN(IF($F$7:$K$7="YES",F75:K75))),"")</f>
        <v/>
      </c>
      <c r="P75" s="63" t="str">
        <f t="shared" ref="P75" si="74">IF(M75="","Median","Mode")</f>
        <v>Median</v>
      </c>
      <c r="Q75" s="60"/>
      <c r="R75" s="60"/>
      <c r="S75" s="60"/>
      <c r="T75" s="60"/>
      <c r="U75" s="60"/>
      <c r="V75" s="60"/>
      <c r="W75" s="60"/>
      <c r="X75" s="60"/>
      <c r="Y75" s="60"/>
      <c r="Z75" s="60"/>
      <c r="AA75" s="60"/>
      <c r="AB75" s="60"/>
      <c r="AC75" s="60"/>
      <c r="AD75" s="60"/>
      <c r="AE75" s="60"/>
      <c r="AF75" s="60"/>
      <c r="AG75" s="60"/>
      <c r="AH75" s="60"/>
      <c r="AI75" s="60"/>
      <c r="AJ75" s="60"/>
    </row>
    <row r="76" spans="2:36" ht="15" hidden="1" customHeight="1">
      <c r="B76" s="214">
        <f t="shared" ref="B76" si="75">B74+1</f>
        <v>24</v>
      </c>
      <c r="C76" s="216"/>
      <c r="D76" s="218"/>
      <c r="E76" s="56"/>
      <c r="F76" s="57">
        <v>0</v>
      </c>
      <c r="G76" s="57">
        <v>0</v>
      </c>
      <c r="H76" s="57">
        <v>0</v>
      </c>
      <c r="I76" s="57">
        <v>0</v>
      </c>
      <c r="J76" s="57">
        <v>0</v>
      </c>
      <c r="K76" s="57">
        <v>0</v>
      </c>
      <c r="L76" s="58"/>
      <c r="M76" s="58"/>
      <c r="N76" s="58"/>
      <c r="O76" s="58"/>
      <c r="P76" s="59"/>
      <c r="Q76" s="60"/>
      <c r="R76" s="60"/>
      <c r="S76" s="60"/>
      <c r="T76" s="60"/>
      <c r="U76" s="60"/>
      <c r="V76" s="60"/>
      <c r="W76" s="60"/>
      <c r="X76" s="60"/>
      <c r="Y76" s="60"/>
      <c r="Z76" s="60"/>
      <c r="AA76" s="60"/>
      <c r="AB76" s="60"/>
      <c r="AC76" s="60"/>
      <c r="AD76" s="60"/>
      <c r="AE76" s="60"/>
      <c r="AF76" s="60"/>
      <c r="AG76" s="60"/>
      <c r="AH76" s="60"/>
      <c r="AI76" s="60"/>
      <c r="AJ76" s="60"/>
    </row>
    <row r="77" spans="2:36" ht="14.45" hidden="1" thickBot="1">
      <c r="B77" s="215"/>
      <c r="C77" s="217"/>
      <c r="D77" s="219"/>
      <c r="E77" s="61" t="s">
        <v>303</v>
      </c>
      <c r="F77" s="62">
        <f t="shared" ref="F77:K77" si="76">IF(ISBLANK(F76),"",IF(ISBLANK(F78),"",ROUND(F78-F76,10)))</f>
        <v>0</v>
      </c>
      <c r="G77" s="62">
        <f t="shared" si="76"/>
        <v>0</v>
      </c>
      <c r="H77" s="62">
        <f t="shared" si="76"/>
        <v>0</v>
      </c>
      <c r="I77" s="62">
        <f t="shared" si="76"/>
        <v>0</v>
      </c>
      <c r="J77" s="62">
        <f t="shared" si="76"/>
        <v>0</v>
      </c>
      <c r="K77" s="62">
        <f t="shared" si="76"/>
        <v>0</v>
      </c>
      <c r="L77" s="63" t="s">
        <v>304</v>
      </c>
      <c r="M77" s="63" t="str" cm="1">
        <f t="array" ref="M77">IFERROR(IF(L77="NO",MODE(IF($F$7:$K$7="YES",IF(F77:K77&gt;0,F77:K77))),MODE(IF($F$7:$K$7="YES",F77:K77))),"")</f>
        <v/>
      </c>
      <c r="N77" s="63" t="s">
        <v>304</v>
      </c>
      <c r="O77" s="63" t="str" cm="1">
        <f t="array" ref="O77">IFERROR(IF(N77="NO",MEDIAN(IF($F$7:$K$7="YES",IF(F77:K77&gt;0,F77:K77))),MEDIAN(IF($F$7:$K$7="YES",F77:K77))),"")</f>
        <v/>
      </c>
      <c r="P77" s="63" t="str">
        <f t="shared" ref="P77" si="77">IF(M77="","Median","Mode")</f>
        <v>Median</v>
      </c>
      <c r="Q77" s="60"/>
      <c r="R77" s="60"/>
      <c r="S77" s="60"/>
      <c r="T77" s="60"/>
      <c r="U77" s="60"/>
      <c r="V77" s="60"/>
      <c r="W77" s="60"/>
      <c r="X77" s="60"/>
      <c r="Y77" s="60"/>
      <c r="Z77" s="60"/>
      <c r="AA77" s="60"/>
      <c r="AB77" s="60"/>
      <c r="AC77" s="60"/>
      <c r="AD77" s="60"/>
      <c r="AE77" s="60"/>
      <c r="AF77" s="60"/>
      <c r="AG77" s="60"/>
      <c r="AH77" s="60"/>
      <c r="AI77" s="60"/>
      <c r="AJ77" s="60"/>
    </row>
    <row r="78" spans="2:36" ht="15" hidden="1" customHeight="1">
      <c r="B78" s="214">
        <f t="shared" ref="B78" si="78">B76+1</f>
        <v>25</v>
      </c>
      <c r="C78" s="216"/>
      <c r="D78" s="218"/>
      <c r="E78" s="56"/>
      <c r="F78" s="57">
        <v>0</v>
      </c>
      <c r="G78" s="57">
        <v>0</v>
      </c>
      <c r="H78" s="57">
        <v>0</v>
      </c>
      <c r="I78" s="57">
        <v>0</v>
      </c>
      <c r="J78" s="57">
        <v>0</v>
      </c>
      <c r="K78" s="57">
        <v>0</v>
      </c>
      <c r="L78" s="58"/>
      <c r="M78" s="58"/>
      <c r="N78" s="58"/>
      <c r="O78" s="58"/>
      <c r="P78" s="59"/>
      <c r="Q78" s="60"/>
      <c r="R78" s="60"/>
      <c r="S78" s="60"/>
      <c r="T78" s="60"/>
      <c r="U78" s="60"/>
      <c r="V78" s="60"/>
      <c r="W78" s="60"/>
      <c r="X78" s="60"/>
      <c r="Y78" s="60"/>
      <c r="Z78" s="60"/>
      <c r="AA78" s="60"/>
      <c r="AB78" s="60"/>
      <c r="AC78" s="60"/>
      <c r="AD78" s="60"/>
      <c r="AE78" s="60"/>
      <c r="AF78" s="60"/>
      <c r="AG78" s="60"/>
      <c r="AH78" s="60"/>
      <c r="AI78" s="60"/>
      <c r="AJ78" s="60"/>
    </row>
    <row r="79" spans="2:36" ht="14.45" hidden="1" thickBot="1">
      <c r="B79" s="215"/>
      <c r="C79" s="217"/>
      <c r="D79" s="219"/>
      <c r="E79" s="61" t="s">
        <v>303</v>
      </c>
      <c r="F79" s="62">
        <f t="shared" ref="F79:K79" si="79">IF(ISBLANK(F78),"",IF(ISBLANK(F80),"",ROUND(F80-F78,10)))</f>
        <v>0</v>
      </c>
      <c r="G79" s="62">
        <f t="shared" si="79"/>
        <v>0</v>
      </c>
      <c r="H79" s="62">
        <f t="shared" si="79"/>
        <v>0</v>
      </c>
      <c r="I79" s="62">
        <f t="shared" si="79"/>
        <v>0</v>
      </c>
      <c r="J79" s="62">
        <f t="shared" si="79"/>
        <v>0</v>
      </c>
      <c r="K79" s="62">
        <f t="shared" si="79"/>
        <v>0</v>
      </c>
      <c r="L79" s="63" t="s">
        <v>304</v>
      </c>
      <c r="M79" s="63" t="str" cm="1">
        <f t="array" ref="M79">IFERROR(IF(L79="NO",MODE(IF($F$7:$K$7="YES",IF(F79:K79&gt;0,F79:K79))),MODE(IF($F$7:$K$7="YES",F79:K79))),"")</f>
        <v/>
      </c>
      <c r="N79" s="63" t="s">
        <v>304</v>
      </c>
      <c r="O79" s="63" t="str" cm="1">
        <f t="array" ref="O79">IFERROR(IF(N79="NO",MEDIAN(IF($F$7:$K$7="YES",IF(F79:K79&gt;0,F79:K79))),MEDIAN(IF($F$7:$K$7="YES",F79:K79))),"")</f>
        <v/>
      </c>
      <c r="P79" s="63" t="str">
        <f t="shared" ref="P79" si="80">IF(M79="","Median","Mode")</f>
        <v>Median</v>
      </c>
      <c r="Q79" s="60"/>
      <c r="R79" s="60"/>
      <c r="S79" s="60"/>
      <c r="T79" s="60"/>
      <c r="U79" s="60"/>
      <c r="V79" s="60"/>
      <c r="W79" s="60"/>
      <c r="X79" s="60"/>
      <c r="Y79" s="60"/>
      <c r="Z79" s="60"/>
      <c r="AA79" s="60"/>
      <c r="AB79" s="60"/>
      <c r="AC79" s="60"/>
      <c r="AD79" s="60"/>
      <c r="AE79" s="60"/>
      <c r="AF79" s="60"/>
      <c r="AG79" s="60"/>
      <c r="AH79" s="60"/>
      <c r="AI79" s="60"/>
      <c r="AJ79" s="60"/>
    </row>
    <row r="80" spans="2:36" ht="15" hidden="1" customHeight="1">
      <c r="B80" s="214">
        <f t="shared" ref="B80" si="81">B78+1</f>
        <v>26</v>
      </c>
      <c r="C80" s="216"/>
      <c r="D80" s="218"/>
      <c r="E80" s="56"/>
      <c r="F80" s="57">
        <v>0</v>
      </c>
      <c r="G80" s="57">
        <v>0</v>
      </c>
      <c r="H80" s="57">
        <v>0</v>
      </c>
      <c r="I80" s="57">
        <v>0</v>
      </c>
      <c r="J80" s="57">
        <v>0</v>
      </c>
      <c r="K80" s="57">
        <v>0</v>
      </c>
      <c r="L80" s="58"/>
      <c r="M80" s="58"/>
      <c r="N80" s="58"/>
      <c r="O80" s="58"/>
      <c r="P80" s="59"/>
      <c r="Q80" s="60"/>
      <c r="R80" s="60"/>
      <c r="S80" s="60"/>
      <c r="T80" s="60"/>
      <c r="U80" s="60"/>
      <c r="V80" s="60"/>
      <c r="W80" s="60"/>
      <c r="X80" s="60"/>
      <c r="Y80" s="60"/>
      <c r="Z80" s="60"/>
      <c r="AA80" s="60"/>
      <c r="AB80" s="60"/>
      <c r="AC80" s="60"/>
      <c r="AD80" s="60"/>
      <c r="AE80" s="60"/>
      <c r="AF80" s="60"/>
      <c r="AG80" s="60"/>
      <c r="AH80" s="60"/>
      <c r="AI80" s="60"/>
      <c r="AJ80" s="60"/>
    </row>
    <row r="81" spans="2:36" ht="14.45" hidden="1" thickBot="1">
      <c r="B81" s="215"/>
      <c r="C81" s="217"/>
      <c r="D81" s="219"/>
      <c r="E81" s="61" t="s">
        <v>303</v>
      </c>
      <c r="F81" s="62">
        <f t="shared" ref="F81:K81" si="82">IF(ISBLANK(F80),"",IF(ISBLANK(F82),"",ROUND(F82-F80,10)))</f>
        <v>0</v>
      </c>
      <c r="G81" s="62">
        <f t="shared" si="82"/>
        <v>0</v>
      </c>
      <c r="H81" s="62">
        <f t="shared" si="82"/>
        <v>0</v>
      </c>
      <c r="I81" s="62">
        <f t="shared" si="82"/>
        <v>0</v>
      </c>
      <c r="J81" s="62">
        <f t="shared" si="82"/>
        <v>0</v>
      </c>
      <c r="K81" s="62">
        <f t="shared" si="82"/>
        <v>0</v>
      </c>
      <c r="L81" s="63" t="s">
        <v>304</v>
      </c>
      <c r="M81" s="63" t="str" cm="1">
        <f t="array" ref="M81">IFERROR(IF(L81="NO",MODE(IF($F$7:$K$7="YES",IF(F81:K81&gt;0,F81:K81))),MODE(IF($F$7:$K$7="YES",F81:K81))),"")</f>
        <v/>
      </c>
      <c r="N81" s="63" t="s">
        <v>304</v>
      </c>
      <c r="O81" s="63" t="str" cm="1">
        <f t="array" ref="O81">IFERROR(IF(N81="NO",MEDIAN(IF($F$7:$K$7="YES",IF(F81:K81&gt;0,F81:K81))),MEDIAN(IF($F$7:$K$7="YES",F81:K81))),"")</f>
        <v/>
      </c>
      <c r="P81" s="63" t="str">
        <f t="shared" ref="P81" si="83">IF(M81="","Median","Mode")</f>
        <v>Median</v>
      </c>
      <c r="Q81" s="60"/>
      <c r="R81" s="60"/>
      <c r="S81" s="60"/>
      <c r="T81" s="60"/>
      <c r="U81" s="60"/>
      <c r="V81" s="60"/>
      <c r="W81" s="60"/>
      <c r="X81" s="60"/>
      <c r="Y81" s="60"/>
      <c r="Z81" s="60"/>
      <c r="AA81" s="60"/>
      <c r="AB81" s="60"/>
      <c r="AC81" s="60"/>
      <c r="AD81" s="60"/>
      <c r="AE81" s="60"/>
      <c r="AF81" s="60"/>
      <c r="AG81" s="60"/>
      <c r="AH81" s="60"/>
      <c r="AI81" s="60"/>
      <c r="AJ81" s="60"/>
    </row>
    <row r="82" spans="2:36" ht="15" hidden="1" customHeight="1">
      <c r="B82" s="214">
        <f t="shared" ref="B82" si="84">B80+1</f>
        <v>27</v>
      </c>
      <c r="C82" s="216"/>
      <c r="D82" s="218"/>
      <c r="E82" s="56"/>
      <c r="F82" s="57">
        <v>0</v>
      </c>
      <c r="G82" s="57">
        <v>0</v>
      </c>
      <c r="H82" s="57">
        <v>0</v>
      </c>
      <c r="I82" s="57">
        <v>0</v>
      </c>
      <c r="J82" s="57">
        <v>0</v>
      </c>
      <c r="K82" s="57">
        <v>0</v>
      </c>
      <c r="L82" s="58"/>
      <c r="M82" s="58"/>
      <c r="N82" s="58"/>
      <c r="O82" s="58"/>
      <c r="P82" s="59"/>
      <c r="Q82" s="60"/>
      <c r="R82" s="60"/>
      <c r="S82" s="60"/>
      <c r="T82" s="60"/>
      <c r="U82" s="60"/>
      <c r="V82" s="60"/>
      <c r="W82" s="60"/>
      <c r="X82" s="60"/>
      <c r="Y82" s="60"/>
      <c r="Z82" s="60"/>
      <c r="AA82" s="60"/>
      <c r="AB82" s="60"/>
      <c r="AC82" s="60"/>
      <c r="AD82" s="60"/>
      <c r="AE82" s="60"/>
      <c r="AF82" s="60"/>
      <c r="AG82" s="60"/>
      <c r="AH82" s="60"/>
      <c r="AI82" s="60"/>
      <c r="AJ82" s="60"/>
    </row>
    <row r="83" spans="2:36" ht="14.45" hidden="1" thickBot="1">
      <c r="B83" s="215"/>
      <c r="C83" s="217"/>
      <c r="D83" s="219"/>
      <c r="E83" s="61" t="s">
        <v>303</v>
      </c>
      <c r="F83" s="62">
        <f t="shared" ref="F83:K83" si="85">IF(ISBLANK(F82),"",IF(ISBLANK(F84),"",ROUND(F84-F82,10)))</f>
        <v>0</v>
      </c>
      <c r="G83" s="62">
        <f t="shared" si="85"/>
        <v>0</v>
      </c>
      <c r="H83" s="62">
        <f t="shared" si="85"/>
        <v>0</v>
      </c>
      <c r="I83" s="62">
        <f t="shared" si="85"/>
        <v>0</v>
      </c>
      <c r="J83" s="62">
        <f t="shared" si="85"/>
        <v>0</v>
      </c>
      <c r="K83" s="62">
        <f t="shared" si="85"/>
        <v>0</v>
      </c>
      <c r="L83" s="63" t="s">
        <v>304</v>
      </c>
      <c r="M83" s="63" t="str" cm="1">
        <f t="array" ref="M83">IFERROR(IF(L83="NO",MODE(IF($F$7:$K$7="YES",IF(F83:K83&gt;0,F83:K83))),MODE(IF($F$7:$K$7="YES",F83:K83))),"")</f>
        <v/>
      </c>
      <c r="N83" s="63" t="s">
        <v>304</v>
      </c>
      <c r="O83" s="63" t="str" cm="1">
        <f t="array" ref="O83">IFERROR(IF(N83="NO",MEDIAN(IF($F$7:$K$7="YES",IF(F83:K83&gt;0,F83:K83))),MEDIAN(IF($F$7:$K$7="YES",F83:K83))),"")</f>
        <v/>
      </c>
      <c r="P83" s="63" t="str">
        <f t="shared" ref="P83" si="86">IF(M83="","Median","Mode")</f>
        <v>Median</v>
      </c>
      <c r="Q83" s="60"/>
      <c r="R83" s="60"/>
      <c r="S83" s="60"/>
      <c r="T83" s="60"/>
      <c r="U83" s="60"/>
      <c r="V83" s="60"/>
      <c r="W83" s="60"/>
      <c r="X83" s="60"/>
      <c r="Y83" s="60"/>
      <c r="Z83" s="60"/>
      <c r="AA83" s="60"/>
      <c r="AB83" s="60"/>
      <c r="AC83" s="60"/>
      <c r="AD83" s="60"/>
      <c r="AE83" s="60"/>
      <c r="AF83" s="60"/>
      <c r="AG83" s="60"/>
      <c r="AH83" s="60"/>
      <c r="AI83" s="60"/>
      <c r="AJ83" s="60"/>
    </row>
    <row r="84" spans="2:36" ht="15" hidden="1" customHeight="1">
      <c r="B84" s="214">
        <f t="shared" ref="B84" si="87">B82+1</f>
        <v>28</v>
      </c>
      <c r="C84" s="216"/>
      <c r="D84" s="218"/>
      <c r="E84" s="56"/>
      <c r="F84" s="57">
        <v>0</v>
      </c>
      <c r="G84" s="57">
        <v>0</v>
      </c>
      <c r="H84" s="57">
        <v>0</v>
      </c>
      <c r="I84" s="57">
        <v>0</v>
      </c>
      <c r="J84" s="57">
        <v>0</v>
      </c>
      <c r="K84" s="57">
        <v>0</v>
      </c>
      <c r="L84" s="58"/>
      <c r="M84" s="58"/>
      <c r="N84" s="58"/>
      <c r="O84" s="58"/>
      <c r="P84" s="59"/>
      <c r="Q84" s="60"/>
      <c r="R84" s="60"/>
      <c r="S84" s="60"/>
      <c r="T84" s="60"/>
      <c r="U84" s="60"/>
      <c r="V84" s="60"/>
      <c r="W84" s="60"/>
      <c r="X84" s="60"/>
      <c r="Y84" s="60"/>
      <c r="Z84" s="60"/>
      <c r="AA84" s="60"/>
      <c r="AB84" s="60"/>
      <c r="AC84" s="60"/>
      <c r="AD84" s="60"/>
      <c r="AE84" s="60"/>
      <c r="AF84" s="60"/>
      <c r="AG84" s="60"/>
      <c r="AH84" s="60"/>
      <c r="AI84" s="60"/>
      <c r="AJ84" s="60"/>
    </row>
    <row r="85" spans="2:36" ht="14.45" hidden="1" thickBot="1">
      <c r="B85" s="215"/>
      <c r="C85" s="217"/>
      <c r="D85" s="219"/>
      <c r="E85" s="61" t="s">
        <v>303</v>
      </c>
      <c r="F85" s="62">
        <f t="shared" ref="F85:K85" si="88">IF(ISBLANK(F84),"",IF(ISBLANK(F86),"",ROUND(F86-F84,10)))</f>
        <v>0</v>
      </c>
      <c r="G85" s="62">
        <f t="shared" si="88"/>
        <v>0</v>
      </c>
      <c r="H85" s="62">
        <f t="shared" si="88"/>
        <v>0</v>
      </c>
      <c r="I85" s="62">
        <f t="shared" si="88"/>
        <v>0</v>
      </c>
      <c r="J85" s="62">
        <f t="shared" si="88"/>
        <v>0</v>
      </c>
      <c r="K85" s="62">
        <f t="shared" si="88"/>
        <v>0</v>
      </c>
      <c r="L85" s="63" t="s">
        <v>304</v>
      </c>
      <c r="M85" s="63" t="str" cm="1">
        <f t="array" ref="M85">IFERROR(IF(L85="NO",MODE(IF($F$7:$K$7="YES",IF(F85:K85&gt;0,F85:K85))),MODE(IF($F$7:$K$7="YES",F85:K85))),"")</f>
        <v/>
      </c>
      <c r="N85" s="63" t="s">
        <v>304</v>
      </c>
      <c r="O85" s="63" t="str" cm="1">
        <f t="array" ref="O85">IFERROR(IF(N85="NO",MEDIAN(IF($F$7:$K$7="YES",IF(F85:K85&gt;0,F85:K85))),MEDIAN(IF($F$7:$K$7="YES",F85:K85))),"")</f>
        <v/>
      </c>
      <c r="P85" s="63" t="str">
        <f t="shared" ref="P85" si="89">IF(M85="","Median","Mode")</f>
        <v>Median</v>
      </c>
      <c r="Q85" s="60"/>
      <c r="R85" s="60"/>
      <c r="S85" s="60"/>
      <c r="T85" s="60"/>
      <c r="U85" s="60"/>
      <c r="V85" s="60"/>
      <c r="W85" s="60"/>
      <c r="X85" s="60"/>
      <c r="Y85" s="60"/>
      <c r="Z85" s="60"/>
      <c r="AA85" s="60"/>
      <c r="AB85" s="60"/>
      <c r="AC85" s="60"/>
      <c r="AD85" s="60"/>
      <c r="AE85" s="60"/>
      <c r="AF85" s="60"/>
      <c r="AG85" s="60"/>
      <c r="AH85" s="60"/>
      <c r="AI85" s="60"/>
      <c r="AJ85" s="60"/>
    </row>
    <row r="86" spans="2:36" ht="15" hidden="1" customHeight="1">
      <c r="B86" s="214">
        <f t="shared" ref="B86" si="90">B84+1</f>
        <v>29</v>
      </c>
      <c r="C86" s="216"/>
      <c r="D86" s="218"/>
      <c r="E86" s="56"/>
      <c r="F86" s="57">
        <v>0</v>
      </c>
      <c r="G86" s="57">
        <v>0</v>
      </c>
      <c r="H86" s="57">
        <v>0</v>
      </c>
      <c r="I86" s="57">
        <v>0</v>
      </c>
      <c r="J86" s="57">
        <v>0</v>
      </c>
      <c r="K86" s="57">
        <v>0</v>
      </c>
      <c r="L86" s="58"/>
      <c r="M86" s="58"/>
      <c r="N86" s="58"/>
      <c r="O86" s="58"/>
      <c r="P86" s="59"/>
      <c r="Q86" s="60"/>
      <c r="R86" s="60"/>
      <c r="S86" s="60"/>
      <c r="T86" s="60"/>
      <c r="U86" s="60"/>
      <c r="V86" s="60"/>
      <c r="W86" s="60"/>
      <c r="X86" s="60"/>
      <c r="Y86" s="60"/>
      <c r="Z86" s="60"/>
      <c r="AA86" s="60"/>
      <c r="AB86" s="60"/>
      <c r="AC86" s="60"/>
      <c r="AD86" s="60"/>
      <c r="AE86" s="60"/>
      <c r="AF86" s="60"/>
      <c r="AG86" s="60"/>
      <c r="AH86" s="60"/>
      <c r="AI86" s="60"/>
      <c r="AJ86" s="60"/>
    </row>
    <row r="87" spans="2:36" ht="14.45" hidden="1" thickBot="1">
      <c r="B87" s="215"/>
      <c r="C87" s="217"/>
      <c r="D87" s="219"/>
      <c r="E87" s="61" t="s">
        <v>303</v>
      </c>
      <c r="F87" s="62">
        <f t="shared" ref="F87:K87" si="91">IF(ISBLANK(F86),"",IF(ISBLANK(F88),"",ROUND(F88-F86,10)))</f>
        <v>0</v>
      </c>
      <c r="G87" s="62">
        <f t="shared" si="91"/>
        <v>0</v>
      </c>
      <c r="H87" s="62">
        <f t="shared" si="91"/>
        <v>0</v>
      </c>
      <c r="I87" s="62">
        <f t="shared" si="91"/>
        <v>0</v>
      </c>
      <c r="J87" s="62">
        <f t="shared" si="91"/>
        <v>0</v>
      </c>
      <c r="K87" s="62">
        <f t="shared" si="91"/>
        <v>0</v>
      </c>
      <c r="L87" s="63" t="s">
        <v>304</v>
      </c>
      <c r="M87" s="63" t="str" cm="1">
        <f t="array" ref="M87">IFERROR(IF(L87="NO",MODE(IF($F$7:$K$7="YES",IF(F87:K87&gt;0,F87:K87))),MODE(IF($F$7:$K$7="YES",F87:K87))),"")</f>
        <v/>
      </c>
      <c r="N87" s="63" t="s">
        <v>304</v>
      </c>
      <c r="O87" s="63" t="str" cm="1">
        <f t="array" ref="O87">IFERROR(IF(N87="NO",MEDIAN(IF($F$7:$K$7="YES",IF(F87:K87&gt;0,F87:K87))),MEDIAN(IF($F$7:$K$7="YES",F87:K87))),"")</f>
        <v/>
      </c>
      <c r="P87" s="63" t="str">
        <f t="shared" ref="P87" si="92">IF(M87="","Median","Mode")</f>
        <v>Median</v>
      </c>
      <c r="Q87" s="60"/>
      <c r="R87" s="60"/>
      <c r="S87" s="60"/>
      <c r="T87" s="60"/>
      <c r="U87" s="60"/>
      <c r="V87" s="60"/>
      <c r="W87" s="60"/>
      <c r="X87" s="60"/>
      <c r="Y87" s="60"/>
      <c r="Z87" s="60"/>
      <c r="AA87" s="60"/>
      <c r="AB87" s="60"/>
      <c r="AC87" s="60"/>
      <c r="AD87" s="60"/>
      <c r="AE87" s="60"/>
      <c r="AF87" s="60"/>
      <c r="AG87" s="60"/>
      <c r="AH87" s="60"/>
      <c r="AI87" s="60"/>
      <c r="AJ87" s="60"/>
    </row>
    <row r="88" spans="2:36" ht="15" hidden="1" customHeight="1">
      <c r="B88" s="214">
        <f t="shared" ref="B88" si="93">B86+1</f>
        <v>30</v>
      </c>
      <c r="C88" s="216"/>
      <c r="D88" s="218"/>
      <c r="E88" s="56"/>
      <c r="F88" s="57">
        <v>0</v>
      </c>
      <c r="G88" s="57">
        <v>0</v>
      </c>
      <c r="H88" s="57">
        <v>0</v>
      </c>
      <c r="I88" s="57">
        <v>0</v>
      </c>
      <c r="J88" s="57">
        <v>0</v>
      </c>
      <c r="K88" s="57">
        <v>0</v>
      </c>
      <c r="L88" s="58"/>
      <c r="M88" s="58"/>
      <c r="N88" s="58"/>
      <c r="O88" s="58"/>
      <c r="P88" s="59"/>
      <c r="Q88" s="60"/>
      <c r="R88" s="60"/>
      <c r="S88" s="60"/>
      <c r="T88" s="60"/>
      <c r="U88" s="60"/>
      <c r="V88" s="60"/>
      <c r="W88" s="60"/>
      <c r="X88" s="60"/>
      <c r="Y88" s="60"/>
      <c r="Z88" s="60"/>
      <c r="AA88" s="60"/>
      <c r="AB88" s="60"/>
      <c r="AC88" s="60"/>
      <c r="AD88" s="60"/>
      <c r="AE88" s="60"/>
      <c r="AF88" s="60"/>
      <c r="AG88" s="60"/>
      <c r="AH88" s="60"/>
      <c r="AI88" s="60"/>
      <c r="AJ88" s="60"/>
    </row>
    <row r="89" spans="2:36" ht="14.45" hidden="1" thickBot="1">
      <c r="B89" s="215"/>
      <c r="C89" s="217"/>
      <c r="D89" s="219"/>
      <c r="E89" s="61" t="s">
        <v>303</v>
      </c>
      <c r="F89" s="62">
        <f t="shared" ref="F89:K89" si="94">IF(ISBLANK(F88),"",IF(ISBLANK(F90),"",ROUND(F90-F88,10)))</f>
        <v>0</v>
      </c>
      <c r="G89" s="62">
        <f t="shared" si="94"/>
        <v>0</v>
      </c>
      <c r="H89" s="62">
        <f t="shared" si="94"/>
        <v>0</v>
      </c>
      <c r="I89" s="62">
        <f t="shared" si="94"/>
        <v>0</v>
      </c>
      <c r="J89" s="62">
        <f t="shared" si="94"/>
        <v>0</v>
      </c>
      <c r="K89" s="62">
        <f t="shared" si="94"/>
        <v>0</v>
      </c>
      <c r="L89" s="63" t="s">
        <v>304</v>
      </c>
      <c r="M89" s="63" t="str" cm="1">
        <f t="array" ref="M89">IFERROR(IF(L89="NO",MODE(IF($F$7:$K$7="YES",IF(F89:K89&gt;0,F89:K89))),MODE(IF($F$7:$K$7="YES",F89:K89))),"")</f>
        <v/>
      </c>
      <c r="N89" s="63" t="s">
        <v>304</v>
      </c>
      <c r="O89" s="63" t="str" cm="1">
        <f t="array" ref="O89">IFERROR(IF(N89="NO",MEDIAN(IF($F$7:$K$7="YES",IF(F89:K89&gt;0,F89:K89))),MEDIAN(IF($F$7:$K$7="YES",F89:K89))),"")</f>
        <v/>
      </c>
      <c r="P89" s="63" t="str">
        <f t="shared" ref="P89" si="95">IF(M89="","Median","Mode")</f>
        <v>Median</v>
      </c>
      <c r="Q89" s="60"/>
      <c r="R89" s="60"/>
      <c r="S89" s="60"/>
      <c r="T89" s="60"/>
      <c r="U89" s="60"/>
      <c r="V89" s="60"/>
      <c r="W89" s="60"/>
      <c r="X89" s="60"/>
      <c r="Y89" s="60"/>
      <c r="Z89" s="60"/>
      <c r="AA89" s="60"/>
      <c r="AB89" s="60"/>
      <c r="AC89" s="60"/>
      <c r="AD89" s="60"/>
      <c r="AE89" s="60"/>
      <c r="AF89" s="60"/>
      <c r="AG89" s="60"/>
      <c r="AH89" s="60"/>
      <c r="AI89" s="60"/>
      <c r="AJ89" s="60"/>
    </row>
    <row r="90" spans="2:36" ht="15" hidden="1" customHeight="1">
      <c r="B90" s="214">
        <f t="shared" ref="B90" si="96">B88+1</f>
        <v>31</v>
      </c>
      <c r="C90" s="216"/>
      <c r="D90" s="218"/>
      <c r="E90" s="56"/>
      <c r="F90" s="57">
        <v>0</v>
      </c>
      <c r="G90" s="57">
        <v>0</v>
      </c>
      <c r="H90" s="57">
        <v>0</v>
      </c>
      <c r="I90" s="57">
        <v>0</v>
      </c>
      <c r="J90" s="57">
        <v>0</v>
      </c>
      <c r="K90" s="57">
        <v>0</v>
      </c>
      <c r="L90" s="58"/>
      <c r="M90" s="58"/>
      <c r="N90" s="58"/>
      <c r="O90" s="58"/>
      <c r="P90" s="59"/>
      <c r="Q90" s="60"/>
      <c r="R90" s="60"/>
      <c r="S90" s="60"/>
      <c r="T90" s="60"/>
      <c r="U90" s="60"/>
      <c r="V90" s="60"/>
      <c r="W90" s="60"/>
      <c r="X90" s="60"/>
      <c r="Y90" s="60"/>
      <c r="Z90" s="60"/>
      <c r="AA90" s="60"/>
      <c r="AB90" s="60"/>
      <c r="AC90" s="60"/>
      <c r="AD90" s="60"/>
      <c r="AE90" s="60"/>
      <c r="AF90" s="60"/>
      <c r="AG90" s="60"/>
      <c r="AH90" s="60"/>
      <c r="AI90" s="60"/>
      <c r="AJ90" s="60"/>
    </row>
    <row r="91" spans="2:36" ht="14.45" hidden="1" thickBot="1">
      <c r="B91" s="215"/>
      <c r="C91" s="217"/>
      <c r="D91" s="219"/>
      <c r="E91" s="61" t="s">
        <v>303</v>
      </c>
      <c r="F91" s="62">
        <f t="shared" ref="F91:K91" si="97">IF(ISBLANK(F90),"",IF(ISBLANK(F92),"",ROUND(F92-F90,10)))</f>
        <v>0</v>
      </c>
      <c r="G91" s="62">
        <f t="shared" si="97"/>
        <v>0</v>
      </c>
      <c r="H91" s="62">
        <f t="shared" si="97"/>
        <v>0</v>
      </c>
      <c r="I91" s="62">
        <f t="shared" si="97"/>
        <v>0</v>
      </c>
      <c r="J91" s="62">
        <f t="shared" si="97"/>
        <v>0</v>
      </c>
      <c r="K91" s="62">
        <f t="shared" si="97"/>
        <v>0</v>
      </c>
      <c r="L91" s="63" t="s">
        <v>304</v>
      </c>
      <c r="M91" s="63" t="str" cm="1">
        <f t="array" ref="M91">IFERROR(IF(L91="NO",MODE(IF($F$7:$K$7="YES",IF(F91:K91&gt;0,F91:K91))),MODE(IF($F$7:$K$7="YES",F91:K91))),"")</f>
        <v/>
      </c>
      <c r="N91" s="63" t="s">
        <v>304</v>
      </c>
      <c r="O91" s="63" t="str" cm="1">
        <f t="array" ref="O91">IFERROR(IF(N91="NO",MEDIAN(IF($F$7:$K$7="YES",IF(F91:K91&gt;0,F91:K91))),MEDIAN(IF($F$7:$K$7="YES",F91:K91))),"")</f>
        <v/>
      </c>
      <c r="P91" s="63" t="str">
        <f t="shared" ref="P91" si="98">IF(M91="","Median","Mode")</f>
        <v>Median</v>
      </c>
      <c r="Q91" s="60"/>
      <c r="R91" s="60"/>
      <c r="S91" s="60"/>
      <c r="T91" s="60"/>
      <c r="U91" s="60"/>
      <c r="V91" s="60"/>
      <c r="W91" s="60"/>
      <c r="X91" s="60"/>
      <c r="Y91" s="60"/>
      <c r="Z91" s="60"/>
      <c r="AA91" s="60"/>
      <c r="AB91" s="60"/>
      <c r="AC91" s="60"/>
      <c r="AD91" s="60"/>
      <c r="AE91" s="60"/>
      <c r="AF91" s="60"/>
      <c r="AG91" s="60"/>
      <c r="AH91" s="60"/>
      <c r="AI91" s="60"/>
      <c r="AJ91" s="60"/>
    </row>
    <row r="92" spans="2:36" ht="15" hidden="1" customHeight="1">
      <c r="B92" s="214">
        <f t="shared" ref="B92" si="99">B90+1</f>
        <v>32</v>
      </c>
      <c r="C92" s="216"/>
      <c r="D92" s="218"/>
      <c r="E92" s="56"/>
      <c r="F92" s="57">
        <v>0</v>
      </c>
      <c r="G92" s="57">
        <v>0</v>
      </c>
      <c r="H92" s="57">
        <v>0</v>
      </c>
      <c r="I92" s="57">
        <v>0</v>
      </c>
      <c r="J92" s="57">
        <v>0</v>
      </c>
      <c r="K92" s="57">
        <v>0</v>
      </c>
      <c r="L92" s="58"/>
      <c r="M92" s="58"/>
      <c r="N92" s="58"/>
      <c r="O92" s="58"/>
      <c r="P92" s="59"/>
      <c r="Q92" s="60"/>
      <c r="R92" s="60"/>
      <c r="S92" s="60"/>
      <c r="T92" s="60"/>
      <c r="U92" s="60"/>
      <c r="V92" s="60"/>
      <c r="W92" s="60"/>
      <c r="X92" s="60"/>
      <c r="Y92" s="60"/>
      <c r="Z92" s="60"/>
      <c r="AA92" s="60"/>
      <c r="AB92" s="60"/>
      <c r="AC92" s="60"/>
      <c r="AD92" s="60"/>
      <c r="AE92" s="60"/>
      <c r="AF92" s="60"/>
      <c r="AG92" s="60"/>
      <c r="AH92" s="60"/>
      <c r="AI92" s="60"/>
      <c r="AJ92" s="60"/>
    </row>
    <row r="93" spans="2:36" ht="14.45" hidden="1" thickBot="1">
      <c r="B93" s="215"/>
      <c r="C93" s="217"/>
      <c r="D93" s="219"/>
      <c r="E93" s="61" t="s">
        <v>303</v>
      </c>
      <c r="F93" s="62">
        <f t="shared" ref="F93:K93" si="100">IF(ISBLANK(F92),"",IF(ISBLANK(F94),"",ROUND(F94-F92,10)))</f>
        <v>0</v>
      </c>
      <c r="G93" s="62">
        <f t="shared" si="100"/>
        <v>0</v>
      </c>
      <c r="H93" s="62">
        <f t="shared" si="100"/>
        <v>0</v>
      </c>
      <c r="I93" s="62">
        <f t="shared" si="100"/>
        <v>0</v>
      </c>
      <c r="J93" s="62">
        <f t="shared" si="100"/>
        <v>0</v>
      </c>
      <c r="K93" s="62">
        <f t="shared" si="100"/>
        <v>0</v>
      </c>
      <c r="L93" s="63" t="s">
        <v>304</v>
      </c>
      <c r="M93" s="63" t="str" cm="1">
        <f t="array" ref="M93">IFERROR(IF(L93="NO",MODE(IF($F$7:$K$7="YES",IF(F93:K93&gt;0,F93:K93))),MODE(IF($F$7:$K$7="YES",F93:K93))),"")</f>
        <v/>
      </c>
      <c r="N93" s="63" t="s">
        <v>304</v>
      </c>
      <c r="O93" s="63" t="str" cm="1">
        <f t="array" ref="O93">IFERROR(IF(N93="NO",MEDIAN(IF($F$7:$K$7="YES",IF(F93:K93&gt;0,F93:K93))),MEDIAN(IF($F$7:$K$7="YES",F93:K93))),"")</f>
        <v/>
      </c>
      <c r="P93" s="63" t="str">
        <f t="shared" ref="P93" si="101">IF(M93="","Median","Mode")</f>
        <v>Median</v>
      </c>
      <c r="Q93" s="60"/>
      <c r="R93" s="60"/>
      <c r="S93" s="60"/>
      <c r="T93" s="60"/>
      <c r="U93" s="60"/>
      <c r="V93" s="60"/>
      <c r="W93" s="60"/>
      <c r="X93" s="60"/>
      <c r="Y93" s="60"/>
      <c r="Z93" s="60"/>
      <c r="AA93" s="60"/>
      <c r="AB93" s="60"/>
      <c r="AC93" s="60"/>
      <c r="AD93" s="60"/>
      <c r="AE93" s="60"/>
      <c r="AF93" s="60"/>
      <c r="AG93" s="60"/>
      <c r="AH93" s="60"/>
      <c r="AI93" s="60"/>
      <c r="AJ93" s="60"/>
    </row>
    <row r="94" spans="2:36" ht="15" hidden="1" customHeight="1">
      <c r="B94" s="214">
        <f t="shared" ref="B94" si="102">B92+1</f>
        <v>33</v>
      </c>
      <c r="C94" s="216"/>
      <c r="D94" s="218"/>
      <c r="E94" s="56"/>
      <c r="F94" s="57">
        <v>0</v>
      </c>
      <c r="G94" s="57">
        <v>0</v>
      </c>
      <c r="H94" s="57">
        <v>0</v>
      </c>
      <c r="I94" s="57">
        <v>0</v>
      </c>
      <c r="J94" s="57">
        <v>0</v>
      </c>
      <c r="K94" s="57">
        <v>0</v>
      </c>
      <c r="L94" s="58"/>
      <c r="M94" s="58"/>
      <c r="N94" s="58"/>
      <c r="O94" s="58"/>
      <c r="P94" s="59"/>
      <c r="Q94" s="60"/>
      <c r="R94" s="60"/>
      <c r="S94" s="60"/>
      <c r="T94" s="60"/>
      <c r="U94" s="60"/>
      <c r="V94" s="60"/>
      <c r="W94" s="60"/>
      <c r="X94" s="60"/>
      <c r="Y94" s="60"/>
      <c r="Z94" s="60"/>
      <c r="AA94" s="60"/>
      <c r="AB94" s="60"/>
      <c r="AC94" s="60"/>
      <c r="AD94" s="60"/>
      <c r="AE94" s="60"/>
      <c r="AF94" s="60"/>
      <c r="AG94" s="60"/>
      <c r="AH94" s="60"/>
      <c r="AI94" s="60"/>
      <c r="AJ94" s="60"/>
    </row>
    <row r="95" spans="2:36" ht="14.45" hidden="1" thickBot="1">
      <c r="B95" s="215"/>
      <c r="C95" s="217"/>
      <c r="D95" s="219"/>
      <c r="E95" s="61" t="s">
        <v>303</v>
      </c>
      <c r="F95" s="62">
        <f t="shared" ref="F95:K95" si="103">IF(ISBLANK(F94),"",IF(ISBLANK(F96),"",ROUND(F96-F94,10)))</f>
        <v>0</v>
      </c>
      <c r="G95" s="62">
        <f t="shared" si="103"/>
        <v>0</v>
      </c>
      <c r="H95" s="62">
        <f t="shared" si="103"/>
        <v>0</v>
      </c>
      <c r="I95" s="62">
        <f t="shared" si="103"/>
        <v>0</v>
      </c>
      <c r="J95" s="62">
        <f t="shared" si="103"/>
        <v>0</v>
      </c>
      <c r="K95" s="62">
        <f t="shared" si="103"/>
        <v>0</v>
      </c>
      <c r="L95" s="63" t="s">
        <v>304</v>
      </c>
      <c r="M95" s="63" t="str" cm="1">
        <f t="array" ref="M95">IFERROR(IF(L95="NO",MODE(IF($F$7:$K$7="YES",IF(F95:K95&gt;0,F95:K95))),MODE(IF($F$7:$K$7="YES",F95:K95))),"")</f>
        <v/>
      </c>
      <c r="N95" s="63" t="s">
        <v>304</v>
      </c>
      <c r="O95" s="63" t="str" cm="1">
        <f t="array" ref="O95">IFERROR(IF(N95="NO",MEDIAN(IF($F$7:$K$7="YES",IF(F95:K95&gt;0,F95:K95))),MEDIAN(IF($F$7:$K$7="YES",F95:K95))),"")</f>
        <v/>
      </c>
      <c r="P95" s="63" t="str">
        <f t="shared" ref="P95" si="104">IF(M95="","Median","Mode")</f>
        <v>Median</v>
      </c>
      <c r="Q95" s="60"/>
      <c r="R95" s="60"/>
      <c r="S95" s="60"/>
      <c r="T95" s="60"/>
      <c r="U95" s="60"/>
      <c r="V95" s="60"/>
      <c r="W95" s="60"/>
      <c r="X95" s="60"/>
      <c r="Y95" s="60"/>
      <c r="Z95" s="60"/>
      <c r="AA95" s="60"/>
      <c r="AB95" s="60"/>
      <c r="AC95" s="60"/>
      <c r="AD95" s="60"/>
      <c r="AE95" s="60"/>
      <c r="AF95" s="60"/>
      <c r="AG95" s="60"/>
      <c r="AH95" s="60"/>
      <c r="AI95" s="60"/>
      <c r="AJ95" s="60"/>
    </row>
    <row r="96" spans="2:36" ht="15" hidden="1" customHeight="1">
      <c r="B96" s="214">
        <f t="shared" ref="B96" si="105">B94+1</f>
        <v>34</v>
      </c>
      <c r="C96" s="216"/>
      <c r="D96" s="218"/>
      <c r="E96" s="56"/>
      <c r="F96" s="57">
        <v>0</v>
      </c>
      <c r="G96" s="57">
        <v>0</v>
      </c>
      <c r="H96" s="57">
        <v>0</v>
      </c>
      <c r="I96" s="57">
        <v>0</v>
      </c>
      <c r="J96" s="57">
        <v>0</v>
      </c>
      <c r="K96" s="57">
        <v>0</v>
      </c>
      <c r="L96" s="58"/>
      <c r="M96" s="58"/>
      <c r="N96" s="58"/>
      <c r="O96" s="58"/>
      <c r="P96" s="59"/>
      <c r="Q96" s="60"/>
      <c r="R96" s="60"/>
      <c r="S96" s="60"/>
      <c r="T96" s="60"/>
      <c r="U96" s="60"/>
      <c r="V96" s="60"/>
      <c r="W96" s="60"/>
      <c r="X96" s="60"/>
      <c r="Y96" s="60"/>
      <c r="Z96" s="60"/>
      <c r="AA96" s="60"/>
      <c r="AB96" s="60"/>
      <c r="AC96" s="60"/>
      <c r="AD96" s="60"/>
      <c r="AE96" s="60"/>
      <c r="AF96" s="60"/>
      <c r="AG96" s="60"/>
      <c r="AH96" s="60"/>
      <c r="AI96" s="60"/>
      <c r="AJ96" s="60"/>
    </row>
    <row r="97" spans="2:36" ht="14.45" hidden="1" thickBot="1">
      <c r="B97" s="215"/>
      <c r="C97" s="217"/>
      <c r="D97" s="219"/>
      <c r="E97" s="61" t="s">
        <v>303</v>
      </c>
      <c r="F97" s="62">
        <f t="shared" ref="F97:K97" si="106">IF(ISBLANK(F96),"",IF(ISBLANK(F98),"",ROUND(F98-F96,10)))</f>
        <v>0</v>
      </c>
      <c r="G97" s="62">
        <f t="shared" si="106"/>
        <v>0</v>
      </c>
      <c r="H97" s="62">
        <f t="shared" si="106"/>
        <v>0</v>
      </c>
      <c r="I97" s="62">
        <f t="shared" si="106"/>
        <v>0</v>
      </c>
      <c r="J97" s="62">
        <f t="shared" si="106"/>
        <v>0</v>
      </c>
      <c r="K97" s="62">
        <f t="shared" si="106"/>
        <v>0</v>
      </c>
      <c r="L97" s="63" t="s">
        <v>304</v>
      </c>
      <c r="M97" s="63" t="str" cm="1">
        <f t="array" ref="M97">IFERROR(IF(L97="NO",MODE(IF($F$7:$K$7="YES",IF(F97:K97&gt;0,F97:K97))),MODE(IF($F$7:$K$7="YES",F97:K97))),"")</f>
        <v/>
      </c>
      <c r="N97" s="63" t="s">
        <v>304</v>
      </c>
      <c r="O97" s="63" t="str" cm="1">
        <f t="array" ref="O97">IFERROR(IF(N97="NO",MEDIAN(IF($F$7:$K$7="YES",IF(F97:K97&gt;0,F97:K97))),MEDIAN(IF($F$7:$K$7="YES",F97:K97))),"")</f>
        <v/>
      </c>
      <c r="P97" s="63" t="str">
        <f t="shared" ref="P97" si="107">IF(M97="","Median","Mode")</f>
        <v>Median</v>
      </c>
      <c r="Q97" s="60"/>
      <c r="R97" s="60"/>
      <c r="S97" s="60"/>
      <c r="T97" s="60"/>
      <c r="U97" s="60"/>
      <c r="V97" s="60"/>
      <c r="W97" s="60"/>
      <c r="X97" s="60"/>
      <c r="Y97" s="60"/>
      <c r="Z97" s="60"/>
      <c r="AA97" s="60"/>
      <c r="AB97" s="60"/>
      <c r="AC97" s="60"/>
      <c r="AD97" s="60"/>
      <c r="AE97" s="60"/>
      <c r="AF97" s="60"/>
      <c r="AG97" s="60"/>
      <c r="AH97" s="60"/>
      <c r="AI97" s="60"/>
      <c r="AJ97" s="60"/>
    </row>
    <row r="98" spans="2:36" ht="15" hidden="1" customHeight="1">
      <c r="B98" s="214">
        <f t="shared" ref="B98" si="108">B96+1</f>
        <v>35</v>
      </c>
      <c r="C98" s="216"/>
      <c r="D98" s="218"/>
      <c r="E98" s="56"/>
      <c r="F98" s="57">
        <v>0</v>
      </c>
      <c r="G98" s="57">
        <v>0</v>
      </c>
      <c r="H98" s="57">
        <v>0</v>
      </c>
      <c r="I98" s="57">
        <v>0</v>
      </c>
      <c r="J98" s="57">
        <v>0</v>
      </c>
      <c r="K98" s="57">
        <v>0</v>
      </c>
      <c r="L98" s="58"/>
      <c r="M98" s="58"/>
      <c r="N98" s="58"/>
      <c r="O98" s="58"/>
      <c r="P98" s="59"/>
      <c r="Q98" s="60"/>
      <c r="R98" s="60"/>
      <c r="S98" s="60"/>
      <c r="T98" s="60"/>
      <c r="U98" s="60"/>
      <c r="V98" s="60"/>
      <c r="W98" s="60"/>
      <c r="X98" s="60"/>
      <c r="Y98" s="60"/>
      <c r="Z98" s="60"/>
      <c r="AA98" s="60"/>
      <c r="AB98" s="60"/>
      <c r="AC98" s="60"/>
      <c r="AD98" s="60"/>
      <c r="AE98" s="60"/>
      <c r="AF98" s="60"/>
      <c r="AG98" s="60"/>
      <c r="AH98" s="60"/>
      <c r="AI98" s="60"/>
      <c r="AJ98" s="60"/>
    </row>
    <row r="99" spans="2:36" ht="14.45" hidden="1" thickBot="1">
      <c r="B99" s="215"/>
      <c r="C99" s="217"/>
      <c r="D99" s="219"/>
      <c r="E99" s="61" t="s">
        <v>303</v>
      </c>
      <c r="F99" s="62" t="str">
        <f t="shared" ref="F99:K99" si="109">IF(ISBLANK(F98),"",IF(ISBLANK(F100),"",ROUND(F100-F98,10)))</f>
        <v/>
      </c>
      <c r="G99" s="62" t="str">
        <f t="shared" si="109"/>
        <v/>
      </c>
      <c r="H99" s="62" t="str">
        <f t="shared" si="109"/>
        <v/>
      </c>
      <c r="I99" s="62" t="str">
        <f t="shared" si="109"/>
        <v/>
      </c>
      <c r="J99" s="62" t="str">
        <f t="shared" si="109"/>
        <v/>
      </c>
      <c r="K99" s="62" t="str">
        <f t="shared" si="109"/>
        <v/>
      </c>
      <c r="L99" s="63" t="s">
        <v>304</v>
      </c>
      <c r="M99" s="63" t="str" cm="1">
        <f t="array" ref="M99">IFERROR(IF(L99="NO",MODE(IF($F$7:$K$7="YES",IF(F99:K99&gt;0,F99:K99))),MODE(IF($F$7:$K$7="YES",F99:K99))),"")</f>
        <v/>
      </c>
      <c r="N99" s="63" t="s">
        <v>304</v>
      </c>
      <c r="O99" s="63" t="str" cm="1">
        <f t="array" ref="O99">IFERROR(IF(N99="NO",MEDIAN(IF($F$7:$K$7="YES",IF(F99:K99&gt;0,F99:K99))),MEDIAN(IF($F$7:$K$7="YES",F99:K99))),"")</f>
        <v/>
      </c>
      <c r="P99" s="63" t="str">
        <f t="shared" ref="P99" si="110">IF(M99="","Median","Mode")</f>
        <v>Median</v>
      </c>
      <c r="Q99" s="60"/>
      <c r="R99" s="60"/>
      <c r="S99" s="60"/>
      <c r="T99" s="60"/>
      <c r="U99" s="60"/>
      <c r="V99" s="60"/>
      <c r="W99" s="60"/>
      <c r="X99" s="60"/>
      <c r="Y99" s="60"/>
      <c r="Z99" s="60"/>
      <c r="AA99" s="60"/>
      <c r="AB99" s="60"/>
      <c r="AC99" s="60"/>
      <c r="AD99" s="60"/>
      <c r="AE99" s="60"/>
      <c r="AF99" s="60"/>
      <c r="AG99" s="60"/>
      <c r="AH99" s="60"/>
      <c r="AI99" s="60"/>
      <c r="AJ99" s="60"/>
    </row>
    <row r="100" spans="2:36" ht="15" hidden="1" customHeight="1">
      <c r="B100" s="214"/>
      <c r="C100" s="220"/>
      <c r="D100" s="218"/>
      <c r="E100" s="56"/>
      <c r="F100" s="57"/>
      <c r="G100" s="57"/>
      <c r="H100" s="57"/>
      <c r="I100" s="57"/>
      <c r="J100" s="57"/>
      <c r="K100" s="57"/>
      <c r="L100" s="58"/>
      <c r="M100" s="58"/>
      <c r="N100" s="58"/>
      <c r="O100" s="58"/>
      <c r="P100" s="59"/>
      <c r="AD100" s="36"/>
      <c r="AE100" s="36"/>
    </row>
    <row r="101" spans="2:36" customFormat="1">
      <c r="B101" s="215"/>
      <c r="C101" s="221"/>
      <c r="D101" s="219"/>
      <c r="E101" s="71"/>
      <c r="F101" s="72" t="str">
        <f t="shared" ref="F101:K101" si="111">IF(ISBLANK(F100),"",IF(ISBLANK(F102),"",ROUND(F102-F100,10)))</f>
        <v/>
      </c>
      <c r="G101" s="72" t="str">
        <f t="shared" si="111"/>
        <v/>
      </c>
      <c r="H101" s="72" t="str">
        <f t="shared" si="111"/>
        <v/>
      </c>
      <c r="I101" s="72" t="str">
        <f t="shared" si="111"/>
        <v/>
      </c>
      <c r="J101" s="72" t="str">
        <f t="shared" si="111"/>
        <v/>
      </c>
      <c r="K101" s="72" t="str">
        <f t="shared" si="111"/>
        <v/>
      </c>
      <c r="L101" s="63"/>
      <c r="M101" s="63"/>
      <c r="N101" s="73"/>
    </row>
    <row r="102" spans="2:36">
      <c r="H102" s="39"/>
      <c r="I102" s="39"/>
      <c r="L102" s="38"/>
      <c r="M102" s="38"/>
      <c r="N102" s="38"/>
      <c r="AD102" s="36"/>
      <c r="AE102" s="36"/>
    </row>
    <row r="103" spans="2:36">
      <c r="C103" s="64" t="s">
        <v>314</v>
      </c>
      <c r="D103" s="65"/>
      <c r="E103"/>
      <c r="F103" s="63">
        <f t="shared" ref="F103:K103" si="112">F104+F105</f>
        <v>2.0833332999999998E-3</v>
      </c>
      <c r="G103" s="63">
        <f t="shared" si="112"/>
        <v>0</v>
      </c>
      <c r="H103" s="63">
        <f t="shared" si="112"/>
        <v>2.7777778000000002E-3</v>
      </c>
      <c r="I103" s="63">
        <f t="shared" si="112"/>
        <v>1.3888889000000001E-3</v>
      </c>
      <c r="J103" s="63">
        <f t="shared" si="112"/>
        <v>7.6388888999999998E-3</v>
      </c>
      <c r="K103" s="63">
        <f t="shared" si="112"/>
        <v>1.3888889000000001E-3</v>
      </c>
      <c r="L103" s="38"/>
      <c r="M103" s="38"/>
      <c r="N103" s="38"/>
      <c r="O103" s="63">
        <f>O104+O105</f>
        <v>1.3888889000000001E-3</v>
      </c>
      <c r="AD103" s="36"/>
      <c r="AE103" s="36"/>
    </row>
    <row r="104" spans="2:36">
      <c r="C104" s="64" t="s">
        <v>315</v>
      </c>
      <c r="D104" s="65" t="s">
        <v>307</v>
      </c>
      <c r="E104"/>
      <c r="F104" s="66">
        <f t="shared" ref="F104:K104" si="113">SUMIF($E$10:$E$101,"W",F10:F101)</f>
        <v>0</v>
      </c>
      <c r="G104" s="66">
        <f t="shared" si="113"/>
        <v>0</v>
      </c>
      <c r="H104" s="66">
        <f t="shared" si="113"/>
        <v>0</v>
      </c>
      <c r="I104" s="66">
        <f t="shared" si="113"/>
        <v>0</v>
      </c>
      <c r="J104" s="66">
        <f t="shared" si="113"/>
        <v>0</v>
      </c>
      <c r="K104" s="66">
        <f t="shared" si="113"/>
        <v>0</v>
      </c>
      <c r="L104" s="38"/>
      <c r="M104" s="38"/>
      <c r="N104" s="38"/>
      <c r="O104" s="63">
        <f>SUMIFS(O10:O100,E10:E100,"W",P10:P100,"median")+SUMIFS(M10:M100,E10:E100,"W",P10:P100,"Mode")</f>
        <v>0</v>
      </c>
      <c r="AD104" s="36"/>
      <c r="AE104" s="36"/>
    </row>
    <row r="105" spans="2:36">
      <c r="C105" s="67" t="s">
        <v>316</v>
      </c>
      <c r="D105" s="68" t="s">
        <v>303</v>
      </c>
      <c r="E105"/>
      <c r="F105" s="66">
        <f t="shared" ref="F105:K105" si="114">SUMIF($E$10:$E$101,"P",F10:F101)</f>
        <v>2.0833332999999998E-3</v>
      </c>
      <c r="G105" s="66">
        <f t="shared" si="114"/>
        <v>0</v>
      </c>
      <c r="H105" s="66">
        <f t="shared" si="114"/>
        <v>2.7777778000000002E-3</v>
      </c>
      <c r="I105" s="66">
        <f t="shared" si="114"/>
        <v>1.3888889000000001E-3</v>
      </c>
      <c r="J105" s="66">
        <f t="shared" si="114"/>
        <v>7.6388888999999998E-3</v>
      </c>
      <c r="K105" s="66">
        <f t="shared" si="114"/>
        <v>1.3888889000000001E-3</v>
      </c>
      <c r="L105" s="38"/>
      <c r="M105" s="38"/>
      <c r="N105" s="38"/>
      <c r="O105" s="66">
        <f>SUMIFS(O10:O100,E10:E100,"P",P10:P100,"median")+SUMIFS(M10:M100,E10:E100,"P",P10:P100,"Mode")</f>
        <v>1.3888889000000001E-3</v>
      </c>
      <c r="AF105" s="38"/>
    </row>
    <row r="107" spans="2:36" s="38" customFormat="1">
      <c r="B107" s="36"/>
      <c r="C107" s="113" t="s">
        <v>317</v>
      </c>
      <c r="D107" s="114">
        <f>O103</f>
        <v>1.3888889000000001E-3</v>
      </c>
      <c r="L107" s="39"/>
      <c r="M107" s="39"/>
      <c r="N107" s="39"/>
    </row>
    <row r="108" spans="2:36" s="38" customFormat="1">
      <c r="B108" s="36"/>
      <c r="C108" s="113" t="s">
        <v>318</v>
      </c>
      <c r="D108" s="114">
        <f>O105</f>
        <v>1.3888889000000001E-3</v>
      </c>
      <c r="L108" s="39"/>
      <c r="M108" s="39"/>
      <c r="N108" s="39"/>
    </row>
    <row r="109" spans="2:36" s="38" customFormat="1">
      <c r="B109" s="36"/>
      <c r="C109" s="113" t="s">
        <v>319</v>
      </c>
      <c r="D109" s="114">
        <v>0</v>
      </c>
      <c r="F109"/>
      <c r="L109" s="39"/>
      <c r="M109" s="39"/>
      <c r="N109" s="39"/>
    </row>
    <row r="110" spans="2:36" s="38" customFormat="1">
      <c r="B110" s="36"/>
      <c r="C110" s="113" t="s">
        <v>320</v>
      </c>
      <c r="D110" s="114">
        <f>O105</f>
        <v>1.3888889000000001E-3</v>
      </c>
      <c r="H110" s="36"/>
      <c r="L110" s="39"/>
      <c r="M110" s="39"/>
      <c r="N110" s="39"/>
    </row>
    <row r="111" spans="2:36" s="38" customFormat="1">
      <c r="B111" s="36"/>
      <c r="C111" s="113" t="s">
        <v>321</v>
      </c>
      <c r="D111" s="114">
        <f>O104</f>
        <v>0</v>
      </c>
      <c r="G111" s="36"/>
      <c r="L111" s="39"/>
      <c r="M111" s="39"/>
      <c r="N111" s="39"/>
    </row>
    <row r="112" spans="2:36" s="38" customFormat="1">
      <c r="B112" s="36"/>
      <c r="C112" s="113" t="s">
        <v>322</v>
      </c>
      <c r="D112" s="115">
        <f>D110/D107</f>
        <v>1</v>
      </c>
      <c r="L112" s="39"/>
      <c r="M112" s="39"/>
      <c r="N112" s="39"/>
    </row>
    <row r="113" spans="2:14" s="38" customFormat="1">
      <c r="B113" s="36"/>
      <c r="C113" s="36"/>
      <c r="D113" s="44"/>
      <c r="L113" s="39"/>
      <c r="M113" s="39"/>
      <c r="N113" s="39"/>
    </row>
    <row r="114" spans="2:14" s="38" customFormat="1">
      <c r="B114" s="36"/>
      <c r="C114" s="36"/>
      <c r="D114" s="44"/>
      <c r="L114" s="39"/>
      <c r="M114" s="39"/>
      <c r="N114" s="39"/>
    </row>
    <row r="115" spans="2:14" s="38" customFormat="1">
      <c r="B115" s="36"/>
      <c r="C115" s="36"/>
      <c r="D115" s="44"/>
      <c r="L115" s="39"/>
      <c r="M115" s="39"/>
      <c r="N115" s="39"/>
    </row>
    <row r="116" spans="2:14" s="38" customFormat="1">
      <c r="B116" s="36"/>
      <c r="C116" s="36"/>
      <c r="D116" s="44"/>
      <c r="L116" s="39"/>
      <c r="M116" s="39"/>
      <c r="N116" s="39"/>
    </row>
    <row r="117" spans="2:14" s="38" customFormat="1">
      <c r="B117" s="36"/>
      <c r="C117" s="36"/>
      <c r="D117" s="44"/>
      <c r="L117" s="39"/>
      <c r="M117" s="39"/>
      <c r="N117" s="39"/>
    </row>
    <row r="118" spans="2:14" s="38" customFormat="1">
      <c r="B118" s="36"/>
      <c r="C118" s="36"/>
      <c r="D118" s="44"/>
      <c r="L118" s="39"/>
      <c r="M118" s="39"/>
      <c r="N118" s="39"/>
    </row>
  </sheetData>
  <mergeCells count="147">
    <mergeCell ref="K5:L5"/>
    <mergeCell ref="D8:K8"/>
    <mergeCell ref="B10:B11"/>
    <mergeCell ref="C10:C11"/>
    <mergeCell ref="D10:D11"/>
    <mergeCell ref="B12:B13"/>
    <mergeCell ref="C12:C13"/>
    <mergeCell ref="D12:D13"/>
    <mergeCell ref="B1:AE1"/>
    <mergeCell ref="B2:C2"/>
    <mergeCell ref="C3:D3"/>
    <mergeCell ref="K3:L3"/>
    <mergeCell ref="C4:D4"/>
    <mergeCell ref="F4:G4"/>
    <mergeCell ref="K4:L4"/>
    <mergeCell ref="B18:B19"/>
    <mergeCell ref="C18:C19"/>
    <mergeCell ref="D18:D19"/>
    <mergeCell ref="B20:B21"/>
    <mergeCell ref="C20:C21"/>
    <mergeCell ref="D20:D21"/>
    <mergeCell ref="B14:B15"/>
    <mergeCell ref="C14:C15"/>
    <mergeCell ref="D14:D15"/>
    <mergeCell ref="B16:B17"/>
    <mergeCell ref="C16:C17"/>
    <mergeCell ref="D16:D17"/>
    <mergeCell ref="B26:B27"/>
    <mergeCell ref="C26:C27"/>
    <mergeCell ref="D26:D27"/>
    <mergeCell ref="B28:B29"/>
    <mergeCell ref="C28:C29"/>
    <mergeCell ref="D28:D29"/>
    <mergeCell ref="B22:B23"/>
    <mergeCell ref="C22:C23"/>
    <mergeCell ref="D22:D23"/>
    <mergeCell ref="B24:B25"/>
    <mergeCell ref="C24:C25"/>
    <mergeCell ref="D24:D25"/>
    <mergeCell ref="B34:B35"/>
    <mergeCell ref="C34:C35"/>
    <mergeCell ref="D34:D35"/>
    <mergeCell ref="B36:B37"/>
    <mergeCell ref="C36:C37"/>
    <mergeCell ref="D36:D37"/>
    <mergeCell ref="B30:B31"/>
    <mergeCell ref="C30:C31"/>
    <mergeCell ref="D30:D31"/>
    <mergeCell ref="B32:B33"/>
    <mergeCell ref="C32:C33"/>
    <mergeCell ref="D32:D33"/>
    <mergeCell ref="B42:B43"/>
    <mergeCell ref="C42:C43"/>
    <mergeCell ref="D42:D43"/>
    <mergeCell ref="B44:B45"/>
    <mergeCell ref="C44:C45"/>
    <mergeCell ref="D44:D45"/>
    <mergeCell ref="B38:B39"/>
    <mergeCell ref="C38:C39"/>
    <mergeCell ref="D38:D39"/>
    <mergeCell ref="B40:B41"/>
    <mergeCell ref="C40:C41"/>
    <mergeCell ref="D40:D41"/>
    <mergeCell ref="B50:B51"/>
    <mergeCell ref="C50:C51"/>
    <mergeCell ref="D50:D51"/>
    <mergeCell ref="B52:B53"/>
    <mergeCell ref="C52:C53"/>
    <mergeCell ref="D52:D53"/>
    <mergeCell ref="B46:B47"/>
    <mergeCell ref="C46:C47"/>
    <mergeCell ref="D46:D47"/>
    <mergeCell ref="B48:B49"/>
    <mergeCell ref="C48:C49"/>
    <mergeCell ref="D48:D49"/>
    <mergeCell ref="B58:B59"/>
    <mergeCell ref="C58:C59"/>
    <mergeCell ref="D58:D59"/>
    <mergeCell ref="B60:B61"/>
    <mergeCell ref="C60:C61"/>
    <mergeCell ref="D60:D61"/>
    <mergeCell ref="B54:B55"/>
    <mergeCell ref="C54:C55"/>
    <mergeCell ref="D54:D55"/>
    <mergeCell ref="B56:B57"/>
    <mergeCell ref="C56:C57"/>
    <mergeCell ref="D56:D57"/>
    <mergeCell ref="B66:B67"/>
    <mergeCell ref="C66:C67"/>
    <mergeCell ref="D66:D67"/>
    <mergeCell ref="B68:B69"/>
    <mergeCell ref="C68:C69"/>
    <mergeCell ref="D68:D69"/>
    <mergeCell ref="B62:B63"/>
    <mergeCell ref="C62:C63"/>
    <mergeCell ref="D62:D63"/>
    <mergeCell ref="B64:B65"/>
    <mergeCell ref="C64:C65"/>
    <mergeCell ref="D64:D65"/>
    <mergeCell ref="B74:B75"/>
    <mergeCell ref="C74:C75"/>
    <mergeCell ref="D74:D75"/>
    <mergeCell ref="B76:B77"/>
    <mergeCell ref="C76:C77"/>
    <mergeCell ref="D76:D77"/>
    <mergeCell ref="B70:B71"/>
    <mergeCell ref="C70:C71"/>
    <mergeCell ref="D70:D71"/>
    <mergeCell ref="B72:B73"/>
    <mergeCell ref="C72:C73"/>
    <mergeCell ref="D72:D73"/>
    <mergeCell ref="B82:B83"/>
    <mergeCell ref="C82:C83"/>
    <mergeCell ref="D82:D83"/>
    <mergeCell ref="B84:B85"/>
    <mergeCell ref="C84:C85"/>
    <mergeCell ref="D84:D85"/>
    <mergeCell ref="B78:B79"/>
    <mergeCell ref="C78:C79"/>
    <mergeCell ref="D78:D79"/>
    <mergeCell ref="B80:B81"/>
    <mergeCell ref="C80:C81"/>
    <mergeCell ref="D80:D81"/>
    <mergeCell ref="B90:B91"/>
    <mergeCell ref="C90:C91"/>
    <mergeCell ref="D90:D91"/>
    <mergeCell ref="B92:B93"/>
    <mergeCell ref="C92:C93"/>
    <mergeCell ref="D92:D93"/>
    <mergeCell ref="B86:B87"/>
    <mergeCell ref="C86:C87"/>
    <mergeCell ref="D86:D87"/>
    <mergeCell ref="B88:B89"/>
    <mergeCell ref="C88:C89"/>
    <mergeCell ref="D88:D89"/>
    <mergeCell ref="B98:B99"/>
    <mergeCell ref="C98:C99"/>
    <mergeCell ref="D98:D99"/>
    <mergeCell ref="B100:B101"/>
    <mergeCell ref="C100:C101"/>
    <mergeCell ref="D100:D101"/>
    <mergeCell ref="B94:B95"/>
    <mergeCell ref="C94:C95"/>
    <mergeCell ref="D94:D95"/>
    <mergeCell ref="B96:B97"/>
    <mergeCell ref="C96:C97"/>
    <mergeCell ref="D96:D97"/>
  </mergeCells>
  <conditionalFormatting sqref="F10:K101">
    <cfRule type="expression" dxfId="121" priority="1" stopIfTrue="1">
      <formula>$E10="P"</formula>
    </cfRule>
    <cfRule type="expression" dxfId="120" priority="2" stopIfTrue="1">
      <formula>$E10="W"</formula>
    </cfRule>
  </conditionalFormatting>
  <conditionalFormatting sqref="F103:K105 O103:O105">
    <cfRule type="expression" dxfId="119" priority="30" stopIfTrue="1">
      <formula>$D103="W"</formula>
    </cfRule>
  </conditionalFormatting>
  <conditionalFormatting sqref="L101:N101">
    <cfRule type="expression" dxfId="118" priority="25" stopIfTrue="1">
      <formula>$E101="P"</formula>
    </cfRule>
    <cfRule type="expression" dxfId="117" priority="26" stopIfTrue="1">
      <formula>$E101="W"</formula>
    </cfRule>
  </conditionalFormatting>
  <conditionalFormatting sqref="L11:P11 L13:P13 L15:P15">
    <cfRule type="expression" dxfId="116" priority="31" stopIfTrue="1">
      <formula>$E11="P"</formula>
    </cfRule>
    <cfRule type="expression" dxfId="115" priority="32" stopIfTrue="1">
      <formula>$E11="W"</formula>
    </cfRule>
  </conditionalFormatting>
  <conditionalFormatting sqref="L17:P17">
    <cfRule type="expression" dxfId="114" priority="23" stopIfTrue="1">
      <formula>$E17="P"</formula>
    </cfRule>
    <cfRule type="expression" dxfId="113" priority="24" stopIfTrue="1">
      <formula>$E17="W"</formula>
    </cfRule>
  </conditionalFormatting>
  <conditionalFormatting sqref="L19:P19">
    <cfRule type="expression" dxfId="112" priority="21" stopIfTrue="1">
      <formula>$E19="P"</formula>
    </cfRule>
    <cfRule type="expression" dxfId="111" priority="22" stopIfTrue="1">
      <formula>$E19="W"</formula>
    </cfRule>
  </conditionalFormatting>
  <conditionalFormatting sqref="L21:P21">
    <cfRule type="expression" dxfId="110" priority="19" stopIfTrue="1">
      <formula>$E21="P"</formula>
    </cfRule>
    <cfRule type="expression" dxfId="109" priority="20" stopIfTrue="1">
      <formula>$E21="W"</formula>
    </cfRule>
  </conditionalFormatting>
  <conditionalFormatting sqref="L23:P23">
    <cfRule type="expression" dxfId="108" priority="17" stopIfTrue="1">
      <formula>$E23="P"</formula>
    </cfRule>
    <cfRule type="expression" dxfId="107" priority="18" stopIfTrue="1">
      <formula>$E23="W"</formula>
    </cfRule>
  </conditionalFormatting>
  <conditionalFormatting sqref="L25:P25">
    <cfRule type="expression" dxfId="106" priority="15" stopIfTrue="1">
      <formula>$E25="P"</formula>
    </cfRule>
    <cfRule type="expression" dxfId="105" priority="16" stopIfTrue="1">
      <formula>$E25="W"</formula>
    </cfRule>
  </conditionalFormatting>
  <conditionalFormatting sqref="L27:P27">
    <cfRule type="expression" dxfId="104" priority="13" stopIfTrue="1">
      <formula>$E27="P"</formula>
    </cfRule>
    <cfRule type="expression" dxfId="103" priority="14" stopIfTrue="1">
      <formula>$E27="W"</formula>
    </cfRule>
  </conditionalFormatting>
  <conditionalFormatting sqref="L29:P29">
    <cfRule type="expression" dxfId="102" priority="11" stopIfTrue="1">
      <formula>$E29="P"</formula>
    </cfRule>
    <cfRule type="expression" dxfId="101" priority="12" stopIfTrue="1">
      <formula>$E29="W"</formula>
    </cfRule>
  </conditionalFormatting>
  <conditionalFormatting sqref="L31:P31">
    <cfRule type="expression" dxfId="100" priority="9" stopIfTrue="1">
      <formula>$E31="P"</formula>
    </cfRule>
    <cfRule type="expression" dxfId="99" priority="10" stopIfTrue="1">
      <formula>$E31="W"</formula>
    </cfRule>
  </conditionalFormatting>
  <conditionalFormatting sqref="L33:P33">
    <cfRule type="expression" dxfId="98" priority="7" stopIfTrue="1">
      <formula>$E33="P"</formula>
    </cfRule>
    <cfRule type="expression" dxfId="97" priority="8" stopIfTrue="1">
      <formula>$E33="W"</formula>
    </cfRule>
  </conditionalFormatting>
  <conditionalFormatting sqref="L35:P35">
    <cfRule type="expression" dxfId="96" priority="5" stopIfTrue="1">
      <formula>$E35="P"</formula>
    </cfRule>
    <cfRule type="expression" dxfId="95" priority="6" stopIfTrue="1">
      <formula>$E35="W"</formula>
    </cfRule>
  </conditionalFormatting>
  <conditionalFormatting sqref="L37:P37 L39:P39 L41:P41 L43:P43 L45:P45 L47:P47 L49:P49 L51:P51 L53:P53 L55:P55 L57:P57 L59:P59 L61:P61 L63:P63 L65:P65 L67:P67 L69:P69 L71:P71 L73:P73 L75:P75 L77:P77 L79:P79 L81:P81 L83:P83 L85:P85 L87:P87 L89:P89 L91:P91 L93:P93 L95:P95 L97:P97 L99:P99">
    <cfRule type="expression" dxfId="94" priority="3" stopIfTrue="1">
      <formula>$E37="P"</formula>
    </cfRule>
    <cfRule type="expression" dxfId="93" priority="4" stopIfTrue="1">
      <formula>$E37="W"</formula>
    </cfRule>
  </conditionalFormatting>
  <conditionalFormatting sqref="O103">
    <cfRule type="expression" dxfId="92" priority="27" stopIfTrue="1">
      <formula>$D103="P"</formula>
    </cfRule>
    <cfRule type="expression" dxfId="91" priority="28" stopIfTrue="1">
      <formula>$D103="W"</formula>
    </cfRule>
  </conditionalFormatting>
  <conditionalFormatting sqref="O103:O105 F103:K105">
    <cfRule type="expression" dxfId="90" priority="29" stopIfTrue="1">
      <formula>$D103="P"</formula>
    </cfRule>
  </conditionalFormatting>
  <dataValidations count="3">
    <dataValidation type="list" allowBlank="1" showInputMessage="1" showErrorMessage="1" sqref="E99 E11 E13 E15 E17 E19 E23 E25 E27 E29 E31 E33 E35 E37 E39 E41 E43 E45 E47 E49 E51 E53 E55 E57 E59 E61 E63 E65 E67 E69 E71 E73 E75 E77 E79 E81 E83 E85 E87 E89 E91 E93 E95 E97 E21" xr:uid="{0B850F03-027A-4DBF-9D18-016BEB206E2C}">
      <formula1>"P,W"</formula1>
    </dataValidation>
    <dataValidation type="list" allowBlank="1" showInputMessage="1" showErrorMessage="1" sqref="P27:P29 P33:P35 P31 P37 P11:P15 P17:P19 P21:P23 P25 P39 P41 P43 P45 P47 P49 P51 P53 P55 P57 P59 P61 P63 P65 P67 P69 P71 P73 P75 P77 P79 P81 P83 P85 P87 P89 P91 P93 P95 P97 P99" xr:uid="{23AE37D5-E7B8-4674-BF37-6AA65CBDBBE7}">
      <formula1>"Mode,Median"</formula1>
    </dataValidation>
    <dataValidation type="list" allowBlank="1" showInputMessage="1" showErrorMessage="1" sqref="L11 L13 L15 L17 L19 L21 L23 L25 L27 L29 L31 L33 L35 N11 L37 L39 L41 L43 L45 L47 L49 L51 L53 L55 L57 L59 L61 L63 L65 L67 L69 L71 L73 L75 L77 L79 L81 L83 L85 L87 L89 L91 L93 L95 L97 L99 N13 N15 N17 N19 N21 N23 N25 N27 N29 N31 N33 N35 N37 N39 N41 N43 N45 N47 N49 N51 N53 N55 N57 N59 N61 N63 N65 N67 N69 N71 N73 N75 N77 N79 N81 N83 N85 N87 N89 N91 N93 N95 N97 N99 F7:K7" xr:uid="{6C724E0B-3087-4E23-B4BC-C8A3783B4819}">
      <formula1>"YES,NO"</formula1>
    </dataValidation>
  </dataValidations>
  <pageMargins left="0.7" right="0.7"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Button 1">
              <controlPr defaultSize="0" print="0" autoFill="0" autoPict="0">
                <anchor moveWithCells="1" sizeWithCells="1">
                  <from>
                    <xdr:col>4</xdr:col>
                    <xdr:colOff>1231900</xdr:colOff>
                    <xdr:row>0</xdr:row>
                    <xdr:rowOff>31750</xdr:rowOff>
                  </from>
                  <to>
                    <xdr:col>5</xdr:col>
                    <xdr:colOff>1212850</xdr:colOff>
                    <xdr:row>1</xdr:row>
                    <xdr:rowOff>88900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E2E8-BC09-42C9-8D3F-23D0C1C61EFF}">
  <sheetPr codeName="Sheet16">
    <tabColor rgb="FF92D050"/>
    <pageSetUpPr fitToPage="1"/>
  </sheetPr>
  <dimension ref="B1:AR118"/>
  <sheetViews>
    <sheetView showGridLines="0" topLeftCell="C9" zoomScale="70" zoomScaleNormal="70" workbookViewId="0">
      <selection activeCell="C20" sqref="C20:C21"/>
    </sheetView>
  </sheetViews>
  <sheetFormatPr defaultColWidth="10.25" defaultRowHeight="14.1"/>
  <cols>
    <col min="1" max="1" width="14.625" style="36" customWidth="1"/>
    <col min="2" max="2" width="10.25" style="36"/>
    <col min="3" max="3" width="30" style="36" customWidth="1"/>
    <col min="4" max="4" width="16.375" style="44" customWidth="1"/>
    <col min="5" max="5" width="18.875" style="38" customWidth="1"/>
    <col min="6" max="19" width="13.375" style="38" customWidth="1"/>
    <col min="20" max="22" width="15" style="39" customWidth="1"/>
    <col min="23" max="37" width="15" style="38" customWidth="1"/>
    <col min="38" max="38" width="25.375" style="38" customWidth="1"/>
    <col min="39" max="39" width="11" style="38" customWidth="1"/>
    <col min="40" max="40" width="11.875" style="36" customWidth="1"/>
    <col min="41" max="45" width="10.5" style="36" customWidth="1"/>
    <col min="46" max="46" width="9.875" style="36" customWidth="1"/>
    <col min="47" max="63" width="10.5" style="36" customWidth="1"/>
    <col min="64" max="16384" width="10.25" style="36"/>
  </cols>
  <sheetData>
    <row r="1" spans="2:44" ht="27.95">
      <c r="B1" s="227" t="s">
        <v>254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row>
    <row r="2" spans="2:44">
      <c r="B2" s="228" t="s">
        <v>42</v>
      </c>
      <c r="C2" s="228"/>
      <c r="D2" s="37"/>
    </row>
    <row r="3" spans="2:44" ht="31.5" customHeight="1">
      <c r="B3" s="40" t="s">
        <v>255</v>
      </c>
      <c r="C3" s="229" t="s">
        <v>373</v>
      </c>
      <c r="D3" s="230"/>
      <c r="E3" s="226" t="s">
        <v>120</v>
      </c>
      <c r="F3" s="226"/>
      <c r="G3" s="41" t="s">
        <v>257</v>
      </c>
      <c r="H3" s="42"/>
      <c r="I3" s="43"/>
      <c r="J3" s="226" t="s">
        <v>258</v>
      </c>
      <c r="K3" s="226"/>
      <c r="L3" s="183" t="s">
        <v>259</v>
      </c>
      <c r="M3" s="231" t="s">
        <v>144</v>
      </c>
      <c r="N3" s="232"/>
      <c r="O3" s="233"/>
      <c r="P3" s="247" t="s">
        <v>374</v>
      </c>
      <c r="Q3" s="237"/>
      <c r="R3"/>
      <c r="S3"/>
      <c r="T3"/>
      <c r="U3"/>
      <c r="V3"/>
      <c r="Y3" s="36"/>
      <c r="Z3" s="36"/>
      <c r="AA3" s="44"/>
      <c r="AB3" s="36"/>
      <c r="AC3" s="36"/>
      <c r="AD3" s="36"/>
      <c r="AE3" s="36"/>
      <c r="AF3" s="36"/>
      <c r="AG3" s="36"/>
      <c r="AH3" s="36"/>
      <c r="AI3" s="36"/>
      <c r="AJ3" s="36"/>
      <c r="AK3" s="36"/>
      <c r="AL3" s="36"/>
      <c r="AM3" s="36"/>
    </row>
    <row r="4" spans="2:44" ht="31.5" customHeight="1">
      <c r="B4" s="40" t="s">
        <v>261</v>
      </c>
      <c r="C4" s="229" t="s">
        <v>375</v>
      </c>
      <c r="D4" s="230"/>
      <c r="E4" s="226" t="s">
        <v>263</v>
      </c>
      <c r="F4" s="226"/>
      <c r="G4" s="238" t="s">
        <v>376</v>
      </c>
      <c r="H4" s="239"/>
      <c r="I4" s="240"/>
      <c r="J4" s="226" t="s">
        <v>265</v>
      </c>
      <c r="K4" s="226"/>
      <c r="L4" s="183" t="s">
        <v>377</v>
      </c>
      <c r="M4" s="231" t="s">
        <v>267</v>
      </c>
      <c r="N4" s="232"/>
      <c r="O4" s="233"/>
      <c r="P4" s="238" t="s">
        <v>378</v>
      </c>
      <c r="Q4" s="225"/>
      <c r="R4"/>
      <c r="S4"/>
      <c r="T4"/>
      <c r="U4"/>
      <c r="V4"/>
      <c r="Y4" s="36"/>
      <c r="Z4" s="36"/>
      <c r="AA4" s="44"/>
      <c r="AB4" s="36"/>
      <c r="AC4" s="36"/>
      <c r="AD4" s="36"/>
      <c r="AE4" s="36"/>
      <c r="AF4" s="36"/>
      <c r="AG4" s="36"/>
      <c r="AH4" s="36"/>
      <c r="AI4" s="36"/>
      <c r="AJ4" s="36"/>
      <c r="AK4" s="36"/>
      <c r="AL4" s="36"/>
      <c r="AM4" s="36"/>
    </row>
    <row r="5" spans="2:44" ht="31.5" customHeight="1">
      <c r="B5" s="40" t="s">
        <v>269</v>
      </c>
      <c r="C5" s="224" t="s">
        <v>270</v>
      </c>
      <c r="D5" s="225"/>
      <c r="E5" s="226" t="s">
        <v>271</v>
      </c>
      <c r="F5" s="226"/>
      <c r="G5" s="41" t="s">
        <v>119</v>
      </c>
      <c r="H5" s="42"/>
      <c r="I5" s="43"/>
      <c r="J5" s="226" t="s">
        <v>272</v>
      </c>
      <c r="K5" s="226"/>
      <c r="L5" s="182" t="s">
        <v>273</v>
      </c>
      <c r="M5" s="231" t="s">
        <v>274</v>
      </c>
      <c r="N5" s="232"/>
      <c r="O5" s="233"/>
      <c r="P5" s="238" t="s">
        <v>379</v>
      </c>
      <c r="Q5" s="240"/>
      <c r="R5"/>
      <c r="S5"/>
      <c r="T5"/>
      <c r="U5"/>
      <c r="V5"/>
      <c r="Y5" s="36"/>
      <c r="Z5" s="36"/>
      <c r="AA5" s="44"/>
      <c r="AB5" s="36"/>
      <c r="AC5" s="36"/>
      <c r="AD5" s="36"/>
      <c r="AE5" s="36"/>
      <c r="AF5" s="36"/>
      <c r="AG5" s="36"/>
      <c r="AH5" s="36"/>
      <c r="AI5" s="36"/>
      <c r="AJ5" s="36"/>
      <c r="AK5" s="36"/>
      <c r="AL5" s="36"/>
      <c r="AM5" s="36"/>
    </row>
    <row r="7" spans="2:44">
      <c r="E7" s="45" t="s">
        <v>276</v>
      </c>
      <c r="F7" s="46" t="s">
        <v>277</v>
      </c>
      <c r="G7" s="46" t="s">
        <v>277</v>
      </c>
      <c r="H7" s="46" t="s">
        <v>277</v>
      </c>
      <c r="I7" s="46" t="s">
        <v>277</v>
      </c>
      <c r="J7" s="46" t="s">
        <v>277</v>
      </c>
      <c r="K7" s="46" t="s">
        <v>277</v>
      </c>
      <c r="L7" s="46" t="s">
        <v>277</v>
      </c>
      <c r="M7" s="46" t="s">
        <v>277</v>
      </c>
      <c r="N7" s="46" t="s">
        <v>277</v>
      </c>
      <c r="O7" s="46" t="s">
        <v>277</v>
      </c>
      <c r="P7" s="46" t="s">
        <v>277</v>
      </c>
      <c r="Q7" s="46" t="s">
        <v>277</v>
      </c>
      <c r="R7" s="46" t="s">
        <v>277</v>
      </c>
      <c r="S7" s="46" t="s">
        <v>277</v>
      </c>
      <c r="T7" s="44"/>
      <c r="U7" s="44"/>
      <c r="V7" s="44"/>
      <c r="W7" s="36"/>
      <c r="X7" s="36"/>
      <c r="Y7" s="36"/>
      <c r="Z7" s="36"/>
      <c r="AA7" s="36"/>
      <c r="AB7" s="36"/>
      <c r="AC7" s="36"/>
      <c r="AD7" s="36"/>
      <c r="AE7" s="36"/>
      <c r="AF7" s="36"/>
      <c r="AG7" s="36"/>
      <c r="AH7" s="36"/>
      <c r="AI7" s="36"/>
      <c r="AJ7" s="36"/>
      <c r="AK7" s="36"/>
      <c r="AL7" s="36"/>
      <c r="AM7" s="36"/>
    </row>
    <row r="8" spans="2:44">
      <c r="B8" s="47"/>
      <c r="C8" s="48"/>
      <c r="D8" s="235" t="s">
        <v>278</v>
      </c>
      <c r="E8" s="236"/>
      <c r="F8" s="236"/>
      <c r="G8" s="236"/>
      <c r="H8" s="236"/>
      <c r="I8" s="236"/>
      <c r="J8" s="236"/>
      <c r="K8" s="236"/>
      <c r="L8" s="236"/>
      <c r="M8" s="236"/>
      <c r="N8" s="236"/>
      <c r="O8" s="236"/>
      <c r="P8" s="236"/>
      <c r="Q8" s="236"/>
      <c r="R8" s="236"/>
      <c r="S8" s="236"/>
      <c r="T8" s="36"/>
      <c r="U8" s="36"/>
      <c r="V8" s="36"/>
      <c r="W8" s="36"/>
      <c r="X8" s="36"/>
      <c r="Y8" s="36"/>
      <c r="Z8" s="36"/>
      <c r="AA8" s="36"/>
      <c r="AB8" s="36"/>
      <c r="AC8" s="36"/>
      <c r="AD8" s="36"/>
      <c r="AE8" s="36"/>
      <c r="AF8" s="36"/>
      <c r="AG8" s="36"/>
      <c r="AH8" s="36"/>
      <c r="AI8" s="36"/>
      <c r="AJ8" s="36"/>
      <c r="AK8" s="36"/>
      <c r="AL8" s="36"/>
      <c r="AM8" s="36"/>
    </row>
    <row r="9" spans="2:44" ht="58.5" customHeight="1">
      <c r="B9" s="49" t="s">
        <v>279</v>
      </c>
      <c r="C9" s="49" t="s">
        <v>280</v>
      </c>
      <c r="D9" s="50" t="s">
        <v>281</v>
      </c>
      <c r="E9" s="50" t="s">
        <v>282</v>
      </c>
      <c r="F9" s="51">
        <v>1</v>
      </c>
      <c r="G9" s="51">
        <v>2</v>
      </c>
      <c r="H9" s="51">
        <v>3</v>
      </c>
      <c r="I9" s="51">
        <v>4</v>
      </c>
      <c r="J9" s="51">
        <v>5</v>
      </c>
      <c r="K9" s="51">
        <v>6</v>
      </c>
      <c r="L9" s="51">
        <v>7</v>
      </c>
      <c r="M9" s="52">
        <v>8</v>
      </c>
      <c r="N9" s="75">
        <v>9</v>
      </c>
      <c r="O9" s="75">
        <v>10</v>
      </c>
      <c r="P9" s="76">
        <v>11</v>
      </c>
      <c r="Q9" s="76">
        <v>12</v>
      </c>
      <c r="R9" s="76">
        <v>13</v>
      </c>
      <c r="S9" s="76">
        <v>14</v>
      </c>
      <c r="T9" s="53" t="s">
        <v>297</v>
      </c>
      <c r="U9" s="53" t="s">
        <v>298</v>
      </c>
      <c r="V9" s="54" t="s">
        <v>299</v>
      </c>
      <c r="W9" s="55" t="s">
        <v>300</v>
      </c>
      <c r="X9" s="50" t="s">
        <v>301</v>
      </c>
      <c r="Y9" s="36"/>
      <c r="Z9" s="36"/>
      <c r="AA9" s="36"/>
      <c r="AB9" s="36"/>
      <c r="AC9" s="36"/>
      <c r="AD9" s="36"/>
      <c r="AE9" s="36"/>
      <c r="AF9" s="36"/>
      <c r="AG9" s="36"/>
      <c r="AH9" s="36"/>
      <c r="AI9" s="36"/>
      <c r="AJ9" s="36"/>
      <c r="AK9" s="36"/>
      <c r="AL9" s="36"/>
      <c r="AM9" s="36"/>
    </row>
    <row r="10" spans="2:44" ht="15.75" customHeight="1" thickBot="1">
      <c r="B10" s="214">
        <v>1</v>
      </c>
      <c r="C10" s="216" t="s">
        <v>380</v>
      </c>
      <c r="D10" s="216"/>
      <c r="E10" s="56"/>
      <c r="F10" s="57">
        <v>0</v>
      </c>
      <c r="G10" s="57">
        <v>0</v>
      </c>
      <c r="H10" s="57">
        <v>0</v>
      </c>
      <c r="I10" s="57">
        <v>0</v>
      </c>
      <c r="J10" s="57">
        <v>0</v>
      </c>
      <c r="K10" s="57">
        <v>0</v>
      </c>
      <c r="L10" s="57">
        <v>0</v>
      </c>
      <c r="M10" s="57">
        <v>0</v>
      </c>
      <c r="N10" s="57">
        <v>0</v>
      </c>
      <c r="O10" s="57">
        <v>0</v>
      </c>
      <c r="P10" s="57">
        <v>0</v>
      </c>
      <c r="Q10" s="57">
        <v>0</v>
      </c>
      <c r="R10" s="57">
        <v>0</v>
      </c>
      <c r="S10" s="57">
        <v>0</v>
      </c>
      <c r="T10" s="58"/>
      <c r="U10" s="58"/>
      <c r="V10" s="58"/>
      <c r="W10" s="58"/>
      <c r="X10" s="59"/>
      <c r="Y10" s="60"/>
      <c r="Z10" s="60"/>
      <c r="AA10" s="60"/>
      <c r="AB10" s="60"/>
      <c r="AC10" s="60"/>
      <c r="AD10" s="60"/>
      <c r="AE10" s="60"/>
      <c r="AF10" s="60"/>
      <c r="AG10" s="60"/>
      <c r="AH10" s="60"/>
      <c r="AI10" s="60"/>
      <c r="AJ10" s="60"/>
      <c r="AK10" s="60"/>
      <c r="AL10" s="60"/>
      <c r="AM10" s="60"/>
      <c r="AN10" s="60"/>
      <c r="AO10" s="60"/>
      <c r="AP10" s="60"/>
      <c r="AQ10" s="60"/>
      <c r="AR10" s="60"/>
    </row>
    <row r="11" spans="2:44">
      <c r="B11" s="215"/>
      <c r="C11" s="217"/>
      <c r="D11" s="217"/>
      <c r="E11" s="61" t="s">
        <v>303</v>
      </c>
      <c r="F11" s="62">
        <f>IF(ISBLANK(F10),"",IF(ISBLANK(F12),"",ROUND(F12-F10,10)))</f>
        <v>6.9444440000000004E-4</v>
      </c>
      <c r="G11" s="62">
        <f>IF(ISBLANK(G10),"",IF(ISBLANK(G12),"",ROUND(G12-G10,10)))</f>
        <v>6.9444440000000004E-4</v>
      </c>
      <c r="H11" s="62">
        <f t="shared" ref="H11:S11" si="0">IF(ISBLANK(H10),"",IF(ISBLANK(H12),"",ROUND(H12-H10,10)))</f>
        <v>6.9444440000000004E-4</v>
      </c>
      <c r="I11" s="62">
        <f>IF(ISBLANK(I10),"",IF(ISBLANK(I12),"",ROUND(I12-I10,10)))</f>
        <v>6.9444440000000004E-4</v>
      </c>
      <c r="J11" s="62">
        <f>IF(ISBLANK(J10),"",IF(ISBLANK(J12),"",ROUND(J12-J10,10)))</f>
        <v>6.9444440000000004E-4</v>
      </c>
      <c r="K11" s="62">
        <f t="shared" si="0"/>
        <v>6.9444440000000004E-4</v>
      </c>
      <c r="L11" s="62">
        <f t="shared" si="0"/>
        <v>6.9444440000000004E-4</v>
      </c>
      <c r="M11" s="62">
        <f t="shared" si="0"/>
        <v>3.9351849999999999E-4</v>
      </c>
      <c r="N11" s="62">
        <f t="shared" si="0"/>
        <v>5.5555559999999999E-4</v>
      </c>
      <c r="O11" s="62">
        <f t="shared" si="0"/>
        <v>8.1018520000000001E-4</v>
      </c>
      <c r="P11" s="62">
        <f t="shared" si="0"/>
        <v>3.4722220000000002E-4</v>
      </c>
      <c r="Q11" s="62">
        <f t="shared" si="0"/>
        <v>6.7129630000000004E-4</v>
      </c>
      <c r="R11" s="62">
        <f t="shared" si="0"/>
        <v>5.7870400000000001E-5</v>
      </c>
      <c r="S11" s="62">
        <f t="shared" si="0"/>
        <v>6.3657410000000003E-4</v>
      </c>
      <c r="T11" s="63" t="s">
        <v>304</v>
      </c>
      <c r="U11" s="63" cm="1">
        <f t="array" ref="U11">IFERROR(IF(T11="NO",MODE(IF($F$7:$S$7="YES",IF(F11:S11&gt;0,F11:S11))),MODE(IF($F$7:$S$7="YES",F11:S11))),"")</f>
        <v>6.9444440000000004E-4</v>
      </c>
      <c r="V11" s="63" t="s">
        <v>304</v>
      </c>
      <c r="W11" s="63" cm="1">
        <f t="array" ref="W11">IFERROR(IF(V11="NO",MEDIAN(IF($F$7:$S$7="YES",IF(F11:S11&gt;0,F11:S11))),MEDIAN(IF($F$7:$S$7="YES",F11:S11))),"")</f>
        <v>6.9444440000000004E-4</v>
      </c>
      <c r="X11" s="63" t="str">
        <f>IF(U11="","Median","Mode")</f>
        <v>Mode</v>
      </c>
      <c r="Y11" s="60"/>
      <c r="Z11" s="60"/>
      <c r="AA11" s="60"/>
      <c r="AB11" s="60"/>
      <c r="AC11" s="60"/>
      <c r="AD11" s="60"/>
      <c r="AE11" s="60"/>
      <c r="AF11" s="60"/>
      <c r="AG11" s="60"/>
      <c r="AH11" s="60"/>
      <c r="AI11" s="60"/>
      <c r="AJ11" s="60"/>
      <c r="AK11" s="60"/>
      <c r="AL11" s="60"/>
      <c r="AM11" s="60"/>
      <c r="AN11" s="60"/>
      <c r="AO11" s="60"/>
      <c r="AP11" s="60"/>
      <c r="AQ11" s="60"/>
      <c r="AR11" s="60"/>
    </row>
    <row r="12" spans="2:44" ht="15" customHeight="1" thickBot="1">
      <c r="B12" s="214">
        <f>B10+1</f>
        <v>2</v>
      </c>
      <c r="C12" s="216" t="s">
        <v>381</v>
      </c>
      <c r="D12" s="216"/>
      <c r="E12" s="56"/>
      <c r="F12" s="57">
        <v>6.9444444444444447E-4</v>
      </c>
      <c r="G12" s="57">
        <v>6.9444444444444447E-4</v>
      </c>
      <c r="H12" s="57">
        <v>6.9444444444444447E-4</v>
      </c>
      <c r="I12" s="57">
        <v>6.9444444444444447E-4</v>
      </c>
      <c r="J12" s="57">
        <v>6.9444444444444447E-4</v>
      </c>
      <c r="K12" s="57">
        <v>6.9444444444444447E-4</v>
      </c>
      <c r="L12" s="57">
        <v>6.9444444444444447E-4</v>
      </c>
      <c r="M12" s="57">
        <v>3.9351851851851852E-4</v>
      </c>
      <c r="N12" s="57">
        <v>5.5555555555555556E-4</v>
      </c>
      <c r="O12" s="57">
        <v>8.1018518518518516E-4</v>
      </c>
      <c r="P12" s="57">
        <v>3.4722222222222224E-4</v>
      </c>
      <c r="Q12" s="57">
        <v>6.7129629629629625E-4</v>
      </c>
      <c r="R12" s="57">
        <v>5.7870370370370366E-5</v>
      </c>
      <c r="S12" s="57">
        <v>6.3657407407407402E-4</v>
      </c>
      <c r="T12" s="58"/>
      <c r="U12" s="58"/>
      <c r="V12" s="58"/>
      <c r="W12" s="58"/>
      <c r="X12" s="59"/>
      <c r="Y12" s="60"/>
      <c r="Z12" s="60"/>
      <c r="AA12" s="60"/>
      <c r="AB12" s="60"/>
      <c r="AC12" s="60"/>
      <c r="AD12" s="60"/>
      <c r="AE12" s="60"/>
      <c r="AF12" s="60"/>
      <c r="AG12" s="60"/>
      <c r="AH12" s="60"/>
      <c r="AI12" s="60"/>
      <c r="AJ12" s="60"/>
      <c r="AK12" s="60"/>
      <c r="AL12" s="60"/>
      <c r="AM12" s="60"/>
      <c r="AN12" s="60"/>
      <c r="AO12" s="60"/>
      <c r="AP12" s="60"/>
      <c r="AQ12" s="60"/>
      <c r="AR12" s="60"/>
    </row>
    <row r="13" spans="2:44">
      <c r="B13" s="215"/>
      <c r="C13" s="217"/>
      <c r="D13" s="217"/>
      <c r="E13" s="61" t="s">
        <v>303</v>
      </c>
      <c r="F13" s="62">
        <f t="shared" ref="F13:S13" si="1">IF(ISBLANK(F12),"",IF(ISBLANK(F14),"",ROUND(F14-F12,10)))</f>
        <v>6.9444440000000004E-4</v>
      </c>
      <c r="G13" s="62">
        <f t="shared" si="1"/>
        <v>1.3888889000000001E-3</v>
      </c>
      <c r="H13" s="62">
        <f t="shared" si="1"/>
        <v>6.9444440000000004E-4</v>
      </c>
      <c r="I13" s="62">
        <f t="shared" si="1"/>
        <v>1.3888889000000001E-3</v>
      </c>
      <c r="J13" s="62">
        <f t="shared" si="1"/>
        <v>2.0833332999999998E-3</v>
      </c>
      <c r="K13" s="62">
        <f t="shared" si="1"/>
        <v>6.9444440000000004E-4</v>
      </c>
      <c r="L13" s="62">
        <f t="shared" si="1"/>
        <v>1.3888889000000001E-3</v>
      </c>
      <c r="M13" s="62">
        <f t="shared" si="1"/>
        <v>0</v>
      </c>
      <c r="N13" s="62">
        <f t="shared" si="1"/>
        <v>0</v>
      </c>
      <c r="O13" s="62">
        <f t="shared" si="1"/>
        <v>0</v>
      </c>
      <c r="P13" s="62">
        <f t="shared" si="1"/>
        <v>0</v>
      </c>
      <c r="Q13" s="62">
        <f t="shared" si="1"/>
        <v>0</v>
      </c>
      <c r="R13" s="62">
        <f t="shared" si="1"/>
        <v>0</v>
      </c>
      <c r="S13" s="62">
        <f t="shared" si="1"/>
        <v>0</v>
      </c>
      <c r="T13" s="63" t="s">
        <v>304</v>
      </c>
      <c r="U13" s="63" cm="1">
        <f t="array" ref="U13">IFERROR(IF(T13="NO",MODE(IF($F$7:$S$7="YES",IF(F13:S13&gt;0,F13:S13))),MODE(IF($F$7:$S$7="YES",F13:S13))),"")</f>
        <v>6.9444440000000004E-4</v>
      </c>
      <c r="V13" s="63" t="s">
        <v>304</v>
      </c>
      <c r="W13" s="63" cm="1">
        <f t="array" ref="W13">IFERROR(IF(V13="NO",MEDIAN(IF($F$7:$S$7="YES",IF(F13:S13&gt;0,F13:S13))),MEDIAN(IF($F$7:$S$7="YES",F13:S13))),"")</f>
        <v>1.3888889000000001E-3</v>
      </c>
      <c r="X13" s="63" t="str">
        <f>IF(U13="","Median","Mode")</f>
        <v>Mode</v>
      </c>
      <c r="Y13" s="60"/>
      <c r="Z13" s="60"/>
      <c r="AA13" s="60"/>
      <c r="AB13" s="60"/>
      <c r="AC13" s="60"/>
      <c r="AD13" s="60"/>
      <c r="AE13" s="60"/>
      <c r="AF13" s="60"/>
      <c r="AG13" s="60"/>
      <c r="AH13" s="60"/>
      <c r="AI13" s="60"/>
      <c r="AJ13" s="60"/>
      <c r="AK13" s="60"/>
      <c r="AL13" s="60"/>
      <c r="AM13" s="60"/>
      <c r="AN13" s="60"/>
      <c r="AO13" s="60"/>
      <c r="AP13" s="60"/>
      <c r="AQ13" s="60"/>
      <c r="AR13" s="60"/>
    </row>
    <row r="14" spans="2:44" ht="15" customHeight="1" thickBot="1">
      <c r="B14" s="214">
        <f>B12+1</f>
        <v>3</v>
      </c>
      <c r="C14" s="216" t="s">
        <v>382</v>
      </c>
      <c r="D14" s="216"/>
      <c r="E14" s="56"/>
      <c r="F14" s="57">
        <v>1.3888888888888889E-3</v>
      </c>
      <c r="G14" s="57">
        <v>2.0833333333333333E-3</v>
      </c>
      <c r="H14" s="57">
        <v>1.3888888888888889E-3</v>
      </c>
      <c r="I14" s="57">
        <v>2.0833333333333333E-3</v>
      </c>
      <c r="J14" s="57">
        <v>2.7777777777777779E-3</v>
      </c>
      <c r="K14" s="57">
        <v>1.3888888888888889E-3</v>
      </c>
      <c r="L14" s="57">
        <v>2.0833333333333333E-3</v>
      </c>
      <c r="M14" s="57">
        <v>3.9351851851851852E-4</v>
      </c>
      <c r="N14" s="57">
        <v>5.5555555555555556E-4</v>
      </c>
      <c r="O14" s="57">
        <v>8.1018518518518516E-4</v>
      </c>
      <c r="P14" s="57">
        <v>3.4722222222222224E-4</v>
      </c>
      <c r="Q14" s="57">
        <v>6.7129629629629625E-4</v>
      </c>
      <c r="R14" s="57">
        <v>5.7870370370370366E-5</v>
      </c>
      <c r="S14" s="57">
        <v>6.3657407407407402E-4</v>
      </c>
      <c r="T14" s="58"/>
      <c r="U14" s="58"/>
      <c r="V14" s="58"/>
      <c r="W14" s="58"/>
      <c r="X14" s="59"/>
      <c r="Y14" s="60"/>
      <c r="Z14" s="60"/>
      <c r="AA14" s="60"/>
      <c r="AB14" s="60"/>
      <c r="AC14" s="60"/>
      <c r="AD14" s="60"/>
      <c r="AE14" s="60"/>
      <c r="AF14" s="60"/>
      <c r="AG14" s="60"/>
      <c r="AH14" s="60"/>
      <c r="AI14" s="60"/>
      <c r="AJ14" s="60"/>
      <c r="AK14" s="60"/>
      <c r="AL14" s="60"/>
      <c r="AM14" s="60"/>
      <c r="AN14" s="60"/>
      <c r="AO14" s="60"/>
      <c r="AP14" s="60"/>
      <c r="AQ14" s="60"/>
      <c r="AR14" s="60"/>
    </row>
    <row r="15" spans="2:44">
      <c r="B15" s="215"/>
      <c r="C15" s="217"/>
      <c r="D15" s="217"/>
      <c r="E15" s="61" t="s">
        <v>303</v>
      </c>
      <c r="F15" s="62">
        <f t="shared" ref="F15:S15" si="2">IF(ISBLANK(F14),"",IF(ISBLANK(F16),"",ROUND(F16-F14,10)))</f>
        <v>4.8611111E-3</v>
      </c>
      <c r="G15" s="62">
        <f t="shared" si="2"/>
        <v>2.0833332999999998E-3</v>
      </c>
      <c r="H15" s="62">
        <f t="shared" si="2"/>
        <v>5.5555556000000004E-3</v>
      </c>
      <c r="I15" s="62">
        <f t="shared" si="2"/>
        <v>3.4722222000000001E-3</v>
      </c>
      <c r="J15" s="62">
        <f t="shared" si="2"/>
        <v>6.9444444000000003E-3</v>
      </c>
      <c r="K15" s="62">
        <f t="shared" si="2"/>
        <v>2.7777778000000002E-3</v>
      </c>
      <c r="L15" s="62">
        <f t="shared" si="2"/>
        <v>4.8611111E-3</v>
      </c>
      <c r="M15" s="62">
        <f t="shared" si="2"/>
        <v>7.4999999999999997E-3</v>
      </c>
      <c r="N15" s="62">
        <f t="shared" si="2"/>
        <v>3.6805556000000001E-3</v>
      </c>
      <c r="O15" s="62">
        <f t="shared" si="2"/>
        <v>4.3634258999999996E-3</v>
      </c>
      <c r="P15" s="62">
        <f t="shared" si="2"/>
        <v>1.4513888900000001E-2</v>
      </c>
      <c r="Q15" s="62">
        <f t="shared" si="2"/>
        <v>6.3888889000000004E-3</v>
      </c>
      <c r="R15" s="62">
        <f t="shared" si="2"/>
        <v>5.0000000000000001E-3</v>
      </c>
      <c r="S15" s="62">
        <f t="shared" si="2"/>
        <v>4.5254630000000004E-3</v>
      </c>
      <c r="T15" s="63" t="s">
        <v>304</v>
      </c>
      <c r="U15" s="63" cm="1">
        <f t="array" ref="U15">IFERROR(IF(T15="NO",MODE(IF($F$7:$S$7="YES",IF(F15:S15&gt;0,F15:S15))),MODE(IF($F$7:$S$7="YES",F15:S15))),"")</f>
        <v>4.8611111E-3</v>
      </c>
      <c r="V15" s="63" t="s">
        <v>304</v>
      </c>
      <c r="W15" s="63" cm="1">
        <f t="array" ref="W15">IFERROR(IF(V15="NO",MEDIAN(IF($F$7:$S$7="YES",IF(F15:S15&gt;0,F15:S15))),MEDIAN(IF($F$7:$S$7="YES",F15:S15))),"")</f>
        <v>4.8611111E-3</v>
      </c>
      <c r="X15" s="63" t="str">
        <f>IF(U15="","Median","Mode")</f>
        <v>Mode</v>
      </c>
      <c r="Y15" s="60"/>
      <c r="Z15" s="60"/>
      <c r="AA15" s="60"/>
      <c r="AB15" s="60"/>
      <c r="AC15" s="60"/>
      <c r="AD15" s="60"/>
      <c r="AE15" s="60"/>
      <c r="AF15" s="60"/>
      <c r="AG15" s="60"/>
      <c r="AH15" s="60"/>
      <c r="AI15" s="60"/>
      <c r="AJ15" s="60"/>
      <c r="AK15" s="60"/>
      <c r="AL15" s="60"/>
      <c r="AM15" s="60"/>
      <c r="AN15" s="60"/>
      <c r="AO15" s="60"/>
      <c r="AP15" s="60"/>
      <c r="AQ15" s="60"/>
      <c r="AR15" s="60"/>
    </row>
    <row r="16" spans="2:44" ht="15.75" customHeight="1" thickBot="1">
      <c r="B16" s="214">
        <f t="shared" ref="B16" si="3">B14+1</f>
        <v>4</v>
      </c>
      <c r="C16" s="216" t="s">
        <v>383</v>
      </c>
      <c r="D16" s="216"/>
      <c r="E16" s="56"/>
      <c r="F16" s="57">
        <v>6.2499999999999995E-3</v>
      </c>
      <c r="G16" s="57">
        <v>4.1666666666666666E-3</v>
      </c>
      <c r="H16" s="57">
        <v>6.9444444444444441E-3</v>
      </c>
      <c r="I16" s="57">
        <v>5.5555555555555558E-3</v>
      </c>
      <c r="J16" s="57">
        <v>9.7222222222222224E-3</v>
      </c>
      <c r="K16" s="57">
        <v>4.1666666666666666E-3</v>
      </c>
      <c r="L16" s="57">
        <v>6.9444444444444441E-3</v>
      </c>
      <c r="M16" s="57">
        <v>7.8935185185185185E-3</v>
      </c>
      <c r="N16" s="57">
        <v>4.2361111111111106E-3</v>
      </c>
      <c r="O16" s="57">
        <v>5.1736111111111115E-3</v>
      </c>
      <c r="P16" s="57">
        <v>1.486111111111111E-2</v>
      </c>
      <c r="Q16" s="57">
        <v>7.0601851851851841E-3</v>
      </c>
      <c r="R16" s="57">
        <v>5.0578703703703706E-3</v>
      </c>
      <c r="S16" s="57">
        <v>5.162037037037037E-3</v>
      </c>
      <c r="T16" s="58"/>
      <c r="U16" s="58"/>
      <c r="V16" s="58"/>
      <c r="W16" s="58"/>
      <c r="X16" s="59"/>
      <c r="Y16" s="60"/>
      <c r="Z16" s="60"/>
      <c r="AA16" s="60"/>
      <c r="AB16" s="60"/>
      <c r="AC16" s="60"/>
      <c r="AD16" s="60"/>
      <c r="AE16" s="60"/>
      <c r="AF16" s="60"/>
      <c r="AG16" s="60"/>
      <c r="AH16" s="60"/>
      <c r="AI16" s="60"/>
      <c r="AJ16" s="60"/>
      <c r="AK16" s="60"/>
      <c r="AL16" s="60"/>
      <c r="AM16" s="60"/>
      <c r="AN16" s="60"/>
      <c r="AO16" s="60"/>
      <c r="AP16" s="60"/>
      <c r="AQ16" s="60"/>
      <c r="AR16" s="60"/>
    </row>
    <row r="17" spans="2:44">
      <c r="B17" s="215"/>
      <c r="C17" s="217"/>
      <c r="D17" s="217"/>
      <c r="E17" s="61" t="s">
        <v>303</v>
      </c>
      <c r="F17" s="62">
        <f t="shared" ref="F17:S17" si="4">IF(ISBLANK(F16),"",IF(ISBLANK(F18),"",ROUND(F18-F16,10)))</f>
        <v>6.9444440000000004E-4</v>
      </c>
      <c r="G17" s="62">
        <f t="shared" si="4"/>
        <v>6.9444440000000004E-4</v>
      </c>
      <c r="H17" s="62">
        <f t="shared" si="4"/>
        <v>1.3888889000000001E-3</v>
      </c>
      <c r="I17" s="62">
        <f t="shared" si="4"/>
        <v>6.9444440000000004E-4</v>
      </c>
      <c r="J17" s="62">
        <f t="shared" si="4"/>
        <v>6.9444440000000004E-4</v>
      </c>
      <c r="K17" s="62">
        <f t="shared" si="4"/>
        <v>6.9444440000000004E-4</v>
      </c>
      <c r="L17" s="62">
        <f t="shared" si="4"/>
        <v>1.3888889000000001E-3</v>
      </c>
      <c r="M17" s="62">
        <f t="shared" si="4"/>
        <v>4.050926E-4</v>
      </c>
      <c r="N17" s="62">
        <f t="shared" si="4"/>
        <v>1.2037037E-3</v>
      </c>
      <c r="O17" s="62">
        <f t="shared" si="4"/>
        <v>9.8379629999999999E-4</v>
      </c>
      <c r="P17" s="62">
        <f t="shared" si="4"/>
        <v>1.6550925999999999E-3</v>
      </c>
      <c r="Q17" s="62">
        <f t="shared" si="4"/>
        <v>1.7129630000000001E-3</v>
      </c>
      <c r="R17" s="62">
        <f t="shared" si="4"/>
        <v>5.7870369999999999E-4</v>
      </c>
      <c r="S17" s="62">
        <f t="shared" si="4"/>
        <v>9.7222219999999998E-4</v>
      </c>
      <c r="T17" s="63" t="s">
        <v>304</v>
      </c>
      <c r="U17" s="63" cm="1">
        <f t="array" ref="U17">IFERROR(IF(T17="NO",MODE(IF($F$7:$S$7="YES",IF(F17:S17&gt;0,F17:S17))),MODE(IF($F$7:$S$7="YES",F17:S17))),"")</f>
        <v>6.9444440000000004E-4</v>
      </c>
      <c r="V17" s="63" t="s">
        <v>304</v>
      </c>
      <c r="W17" s="63" cm="1">
        <f t="array" ref="W17">IFERROR(IF(V17="NO",MEDIAN(IF($F$7:$S$7="YES",IF(F17:S17&gt;0,F17:S17))),MEDIAN(IF($F$7:$S$7="YES",F17:S17))),"")</f>
        <v>8.3333330000000001E-4</v>
      </c>
      <c r="X17" s="63" t="str">
        <f>IF(U17="","Median","Mode")</f>
        <v>Mode</v>
      </c>
      <c r="Y17" s="60"/>
      <c r="Z17" s="60"/>
      <c r="AA17" s="60"/>
      <c r="AB17" s="60"/>
      <c r="AC17" s="60"/>
      <c r="AD17" s="60"/>
      <c r="AE17" s="60"/>
      <c r="AF17" s="60"/>
      <c r="AG17" s="60"/>
      <c r="AH17" s="60"/>
      <c r="AI17" s="60"/>
      <c r="AJ17" s="60"/>
      <c r="AK17" s="60"/>
      <c r="AL17" s="60"/>
      <c r="AM17" s="60"/>
      <c r="AN17" s="60"/>
      <c r="AO17" s="60"/>
      <c r="AP17" s="60"/>
      <c r="AQ17" s="60"/>
      <c r="AR17" s="60"/>
    </row>
    <row r="18" spans="2:44" ht="15" customHeight="1" thickBot="1">
      <c r="B18" s="214">
        <f t="shared" ref="B18" si="5">B16+1</f>
        <v>5</v>
      </c>
      <c r="C18" s="216" t="s">
        <v>384</v>
      </c>
      <c r="D18" s="216"/>
      <c r="E18" s="56"/>
      <c r="F18" s="57">
        <v>6.9444444444444441E-3</v>
      </c>
      <c r="G18" s="57">
        <v>4.8611111111111112E-3</v>
      </c>
      <c r="H18" s="57">
        <v>8.3333333333333332E-3</v>
      </c>
      <c r="I18" s="57">
        <v>6.2499999999999995E-3</v>
      </c>
      <c r="J18" s="57">
        <v>1.0416666666666666E-2</v>
      </c>
      <c r="K18" s="57">
        <v>4.8611111111111112E-3</v>
      </c>
      <c r="L18" s="57">
        <v>8.3333333333333332E-3</v>
      </c>
      <c r="M18" s="57">
        <v>8.2986111111111108E-3</v>
      </c>
      <c r="N18" s="57">
        <v>5.4398148148148149E-3</v>
      </c>
      <c r="O18" s="57">
        <v>6.1574074074074074E-3</v>
      </c>
      <c r="P18" s="57">
        <v>1.6516203703703703E-2</v>
      </c>
      <c r="Q18" s="57">
        <v>8.773148148148148E-3</v>
      </c>
      <c r="R18" s="57">
        <v>5.6365740740740742E-3</v>
      </c>
      <c r="S18" s="57">
        <v>6.1342592592592594E-3</v>
      </c>
      <c r="T18" s="58"/>
      <c r="U18" s="58"/>
      <c r="V18" s="58"/>
      <c r="W18" s="58"/>
      <c r="X18" s="59"/>
      <c r="Y18" s="60"/>
      <c r="Z18" s="60"/>
      <c r="AA18" s="60"/>
      <c r="AB18" s="60"/>
      <c r="AC18" s="60"/>
      <c r="AD18" s="60"/>
      <c r="AE18" s="60"/>
      <c r="AF18" s="60"/>
      <c r="AG18" s="60"/>
      <c r="AH18" s="60"/>
      <c r="AI18" s="60"/>
      <c r="AJ18" s="60"/>
      <c r="AK18" s="60"/>
      <c r="AL18" s="60"/>
      <c r="AM18" s="60"/>
      <c r="AN18" s="60"/>
      <c r="AO18" s="60"/>
      <c r="AP18" s="60"/>
      <c r="AQ18" s="60"/>
      <c r="AR18" s="60"/>
    </row>
    <row r="19" spans="2:44">
      <c r="B19" s="215"/>
      <c r="C19" s="217"/>
      <c r="D19" s="217"/>
      <c r="E19" s="61" t="s">
        <v>307</v>
      </c>
      <c r="F19" s="62">
        <f t="shared" ref="F19:S19" si="6">IF(ISBLANK(F18),"",IF(ISBLANK(F20),"",ROUND(F20-F18,10)))</f>
        <v>4.1666667000000001E-3</v>
      </c>
      <c r="G19" s="62">
        <f t="shared" si="6"/>
        <v>2.7777778000000002E-3</v>
      </c>
      <c r="H19" s="62">
        <f t="shared" si="6"/>
        <v>2.0833332999999998E-3</v>
      </c>
      <c r="I19" s="62">
        <f t="shared" si="6"/>
        <v>2.7777778000000002E-3</v>
      </c>
      <c r="J19" s="62">
        <f t="shared" si="6"/>
        <v>2.0833332999999998E-3</v>
      </c>
      <c r="K19" s="62">
        <f t="shared" si="6"/>
        <v>3.4722222000000001E-3</v>
      </c>
      <c r="L19" s="62">
        <f t="shared" si="6"/>
        <v>2.0833332999999998E-3</v>
      </c>
      <c r="M19" s="62">
        <f t="shared" si="6"/>
        <v>4.0509259000000002E-3</v>
      </c>
      <c r="N19" s="62">
        <f t="shared" si="6"/>
        <v>1.93055556E-2</v>
      </c>
      <c r="O19" s="62">
        <f t="shared" si="6"/>
        <v>2.5231480999999998E-3</v>
      </c>
      <c r="P19" s="62">
        <f t="shared" si="6"/>
        <v>8.6342593000000006E-3</v>
      </c>
      <c r="Q19" s="62">
        <f t="shared" si="6"/>
        <v>6.4236110999999997E-3</v>
      </c>
      <c r="R19" s="62">
        <f t="shared" si="6"/>
        <v>1.59375E-2</v>
      </c>
      <c r="S19" s="62">
        <f t="shared" si="6"/>
        <v>3.7962962999999999E-3</v>
      </c>
      <c r="T19" s="63" t="s">
        <v>304</v>
      </c>
      <c r="U19" s="63" cm="1">
        <f t="array" ref="U19">IFERROR(IF(T19="NO",MODE(IF($F$7:$S$7="YES",IF(F19:S19&gt;0,F19:S19))),MODE(IF($F$7:$S$7="YES",F19:S19))),"")</f>
        <v>2.0833332999999998E-3</v>
      </c>
      <c r="V19" s="63" t="s">
        <v>304</v>
      </c>
      <c r="W19" s="63" cm="1">
        <f t="array" ref="W19">IFERROR(IF(V19="NO",MEDIAN(IF($F$7:$S$7="YES",IF(F19:S19&gt;0,F19:S19))),MEDIAN(IF($F$7:$S$7="YES",F19:S19))),"")</f>
        <v>3.6342592499999998E-3</v>
      </c>
      <c r="X19" s="63" t="str">
        <f>IF(U19="","Median","Mode")</f>
        <v>Mode</v>
      </c>
      <c r="Y19" s="60"/>
      <c r="Z19" s="60"/>
      <c r="AA19" s="60"/>
      <c r="AB19" s="60"/>
      <c r="AC19" s="60"/>
      <c r="AD19" s="60"/>
      <c r="AE19" s="60"/>
      <c r="AF19" s="60"/>
      <c r="AG19" s="60"/>
      <c r="AH19" s="60"/>
      <c r="AI19" s="60"/>
      <c r="AJ19" s="60"/>
      <c r="AK19" s="60"/>
      <c r="AL19" s="60"/>
      <c r="AM19" s="60"/>
      <c r="AN19" s="60"/>
      <c r="AO19" s="60"/>
      <c r="AP19" s="60"/>
      <c r="AQ19" s="60"/>
      <c r="AR19" s="60"/>
    </row>
    <row r="20" spans="2:44" ht="15.75" customHeight="1" thickBot="1">
      <c r="B20" s="214">
        <f t="shared" ref="B20" si="7">B18+1</f>
        <v>6</v>
      </c>
      <c r="C20" s="216" t="s">
        <v>385</v>
      </c>
      <c r="D20" s="216"/>
      <c r="E20" s="56"/>
      <c r="F20" s="57">
        <v>1.1111111111111112E-2</v>
      </c>
      <c r="G20" s="57">
        <v>7.6388888888888886E-3</v>
      </c>
      <c r="H20" s="57">
        <v>1.0416666666666666E-2</v>
      </c>
      <c r="I20" s="57">
        <v>9.0277777777777787E-3</v>
      </c>
      <c r="J20" s="57">
        <v>1.2499999999999999E-2</v>
      </c>
      <c r="K20" s="57">
        <v>8.3333333333333332E-3</v>
      </c>
      <c r="L20" s="57">
        <v>1.0416666666666666E-2</v>
      </c>
      <c r="M20" s="57">
        <v>1.2349537037037039E-2</v>
      </c>
      <c r="N20" s="57">
        <v>2.4745370370370372E-2</v>
      </c>
      <c r="O20" s="57">
        <v>8.6805555555555559E-3</v>
      </c>
      <c r="P20" s="57">
        <v>2.5150462962962961E-2</v>
      </c>
      <c r="Q20" s="57">
        <v>1.5196759259259259E-2</v>
      </c>
      <c r="R20" s="57">
        <v>2.1574074074074075E-2</v>
      </c>
      <c r="S20" s="57">
        <v>9.9305555555555553E-3</v>
      </c>
      <c r="T20" s="58"/>
      <c r="U20" s="58"/>
      <c r="V20" s="58"/>
      <c r="W20" s="58"/>
      <c r="X20" s="59"/>
      <c r="Y20" s="60"/>
      <c r="Z20" s="60"/>
      <c r="AA20" s="60"/>
      <c r="AB20" s="60"/>
      <c r="AC20" s="60"/>
      <c r="AD20" s="60"/>
      <c r="AE20" s="60"/>
      <c r="AF20" s="60"/>
      <c r="AG20" s="60"/>
      <c r="AH20" s="60"/>
      <c r="AI20" s="60"/>
      <c r="AJ20" s="60"/>
      <c r="AK20" s="60"/>
      <c r="AL20" s="60"/>
      <c r="AM20" s="60"/>
      <c r="AN20" s="60"/>
      <c r="AO20" s="60"/>
      <c r="AP20" s="60"/>
      <c r="AQ20" s="60"/>
      <c r="AR20" s="60"/>
    </row>
    <row r="21" spans="2:44">
      <c r="B21" s="215"/>
      <c r="C21" s="217"/>
      <c r="D21" s="217"/>
      <c r="E21" s="61" t="s">
        <v>303</v>
      </c>
      <c r="F21" s="62">
        <f t="shared" ref="F21:S21" si="8">IF(ISBLANK(F20),"",IF(ISBLANK(F22),"",ROUND(F22-F20,10)))</f>
        <v>0</v>
      </c>
      <c r="G21" s="62">
        <f t="shared" si="8"/>
        <v>0</v>
      </c>
      <c r="H21" s="62">
        <f t="shared" si="8"/>
        <v>0</v>
      </c>
      <c r="I21" s="62">
        <f t="shared" si="8"/>
        <v>0</v>
      </c>
      <c r="J21" s="62">
        <f t="shared" si="8"/>
        <v>0</v>
      </c>
      <c r="K21" s="62">
        <f t="shared" si="8"/>
        <v>0</v>
      </c>
      <c r="L21" s="62">
        <f t="shared" si="8"/>
        <v>0</v>
      </c>
      <c r="M21" s="62">
        <f t="shared" si="8"/>
        <v>0</v>
      </c>
      <c r="N21" s="62">
        <f t="shared" si="8"/>
        <v>0</v>
      </c>
      <c r="O21" s="62">
        <f t="shared" si="8"/>
        <v>3.5763889000000001E-3</v>
      </c>
      <c r="P21" s="62">
        <f t="shared" si="8"/>
        <v>5.9722222000000002E-3</v>
      </c>
      <c r="Q21" s="62">
        <f t="shared" si="8"/>
        <v>3.3564814999999999E-3</v>
      </c>
      <c r="R21" s="62">
        <f t="shared" si="8"/>
        <v>0</v>
      </c>
      <c r="S21" s="62">
        <f t="shared" si="8"/>
        <v>5.2662037000000004E-3</v>
      </c>
      <c r="T21" s="63" t="s">
        <v>304</v>
      </c>
      <c r="U21" s="63" t="str" cm="1">
        <f t="array" ref="U21">IFERROR(IF(T21="NO",MODE(IF($F$7:$S$7="YES",IF(F21:S21&gt;0,F21:S21))),MODE(IF($F$7:$S$7="YES",F21:S21))),"")</f>
        <v/>
      </c>
      <c r="V21" s="63" t="s">
        <v>304</v>
      </c>
      <c r="W21" s="63" cm="1">
        <f t="array" ref="W21">IFERROR(IF(V21="NO",MEDIAN(IF($F$7:$S$7="YES",IF(F21:S21&gt;0,F21:S21))),MEDIAN(IF($F$7:$S$7="YES",F21:S21))),"")</f>
        <v>4.4212963000000004E-3</v>
      </c>
      <c r="X21" s="63" t="str">
        <f>IF(U21="","Median","Mode")</f>
        <v>Median</v>
      </c>
      <c r="Y21" s="60"/>
      <c r="Z21" s="60"/>
      <c r="AA21" s="60"/>
      <c r="AB21" s="60"/>
      <c r="AC21" s="60"/>
      <c r="AD21" s="60"/>
      <c r="AE21" s="60"/>
      <c r="AF21" s="60"/>
      <c r="AG21" s="60"/>
      <c r="AH21" s="60"/>
      <c r="AI21" s="60"/>
      <c r="AJ21" s="60"/>
      <c r="AK21" s="60"/>
      <c r="AL21" s="60"/>
      <c r="AM21" s="60"/>
      <c r="AN21" s="60"/>
      <c r="AO21" s="60"/>
      <c r="AP21" s="60"/>
      <c r="AQ21" s="60"/>
      <c r="AR21" s="60"/>
    </row>
    <row r="22" spans="2:44" ht="15" customHeight="1" thickBot="1">
      <c r="B22" s="214">
        <f t="shared" ref="B22" si="9">B20+1</f>
        <v>7</v>
      </c>
      <c r="C22" s="216" t="s">
        <v>386</v>
      </c>
      <c r="D22" s="216"/>
      <c r="E22" s="56"/>
      <c r="F22" s="57">
        <v>1.1111111111111112E-2</v>
      </c>
      <c r="G22" s="57">
        <v>7.6388888888888886E-3</v>
      </c>
      <c r="H22" s="57">
        <v>1.0416666666666666E-2</v>
      </c>
      <c r="I22" s="57">
        <v>9.0277777777777787E-3</v>
      </c>
      <c r="J22" s="57">
        <v>1.2499999999999999E-2</v>
      </c>
      <c r="K22" s="57">
        <v>8.3333333333333332E-3</v>
      </c>
      <c r="L22" s="57">
        <v>1.0416666666666666E-2</v>
      </c>
      <c r="M22" s="57">
        <v>1.2349537037037039E-2</v>
      </c>
      <c r="N22" s="57">
        <v>2.4745370370370372E-2</v>
      </c>
      <c r="O22" s="57">
        <v>1.2256944444444444E-2</v>
      </c>
      <c r="P22" s="57">
        <v>3.1122685185185187E-2</v>
      </c>
      <c r="Q22" s="57">
        <v>1.8553240740740742E-2</v>
      </c>
      <c r="R22" s="57">
        <v>2.1574074074074075E-2</v>
      </c>
      <c r="S22" s="57">
        <v>1.5196759259259259E-2</v>
      </c>
      <c r="T22" s="58"/>
      <c r="U22" s="58"/>
      <c r="V22" s="58"/>
      <c r="W22" s="58"/>
      <c r="X22" s="59"/>
      <c r="Y22" s="60"/>
      <c r="Z22" s="60"/>
      <c r="AA22" s="60"/>
      <c r="AB22" s="60"/>
      <c r="AC22" s="60"/>
      <c r="AD22" s="60"/>
      <c r="AE22" s="60"/>
      <c r="AF22" s="60"/>
      <c r="AG22" s="60"/>
      <c r="AH22" s="60"/>
      <c r="AI22" s="60"/>
      <c r="AJ22" s="60"/>
      <c r="AK22" s="60"/>
      <c r="AL22" s="60"/>
      <c r="AM22" s="60"/>
      <c r="AN22" s="60"/>
      <c r="AO22" s="60"/>
      <c r="AP22" s="60"/>
      <c r="AQ22" s="60"/>
      <c r="AR22" s="60"/>
    </row>
    <row r="23" spans="2:44">
      <c r="B23" s="215"/>
      <c r="C23" s="217"/>
      <c r="D23" s="217"/>
      <c r="E23" s="61" t="s">
        <v>303</v>
      </c>
      <c r="F23" s="62">
        <f t="shared" ref="F23:S23" si="10">IF(ISBLANK(F22),"",IF(ISBLANK(F24),"",ROUND(F24-F22,10)))</f>
        <v>0</v>
      </c>
      <c r="G23" s="62">
        <f t="shared" si="10"/>
        <v>0</v>
      </c>
      <c r="H23" s="62">
        <f t="shared" si="10"/>
        <v>0</v>
      </c>
      <c r="I23" s="62">
        <f t="shared" si="10"/>
        <v>0</v>
      </c>
      <c r="J23" s="62">
        <f t="shared" si="10"/>
        <v>0</v>
      </c>
      <c r="K23" s="62">
        <f t="shared" si="10"/>
        <v>0</v>
      </c>
      <c r="L23" s="62">
        <f t="shared" si="10"/>
        <v>0</v>
      </c>
      <c r="M23" s="62">
        <f t="shared" si="10"/>
        <v>0</v>
      </c>
      <c r="N23" s="62">
        <f t="shared" si="10"/>
        <v>0</v>
      </c>
      <c r="O23" s="62">
        <f t="shared" si="10"/>
        <v>1.7361111000000001E-3</v>
      </c>
      <c r="P23" s="62">
        <f t="shared" si="10"/>
        <v>1.7013888999999999E-3</v>
      </c>
      <c r="Q23" s="62">
        <f t="shared" si="10"/>
        <v>1.3888889000000001E-3</v>
      </c>
      <c r="R23" s="62">
        <f t="shared" si="10"/>
        <v>0</v>
      </c>
      <c r="S23" s="62">
        <f t="shared" si="10"/>
        <v>1.7361111000000001E-3</v>
      </c>
      <c r="T23" s="63" t="s">
        <v>304</v>
      </c>
      <c r="U23" s="63" cm="1">
        <f t="array" ref="U23">IFERROR(IF(T23="NO",MODE(IF($F$7:$S$7="YES",IF(F23:S23&gt;0,F23:S23))),MODE(IF($F$7:$S$7="YES",F23:S23))),"")</f>
        <v>1.7361111000000001E-3</v>
      </c>
      <c r="V23" s="63" t="s">
        <v>304</v>
      </c>
      <c r="W23" s="63" cm="1">
        <f t="array" ref="W23">IFERROR(IF(V23="NO",MEDIAN(IF($F$7:$S$7="YES",IF(F23:S23&gt;0,F23:S23))),MEDIAN(IF($F$7:$S$7="YES",F23:S23))),"")</f>
        <v>1.71875E-3</v>
      </c>
      <c r="X23" s="63" t="str">
        <f>IF(U23="","Median","Mode")</f>
        <v>Mode</v>
      </c>
      <c r="Y23" s="60"/>
      <c r="Z23" s="60"/>
      <c r="AA23" s="60"/>
      <c r="AB23" s="60"/>
      <c r="AC23" s="60"/>
      <c r="AD23" s="60"/>
      <c r="AE23" s="60"/>
      <c r="AF23" s="60"/>
      <c r="AG23" s="60"/>
      <c r="AH23" s="60"/>
      <c r="AI23" s="60"/>
      <c r="AJ23" s="60"/>
      <c r="AK23" s="60"/>
      <c r="AL23" s="60"/>
      <c r="AM23" s="60"/>
      <c r="AN23" s="60"/>
      <c r="AO23" s="60"/>
      <c r="AP23" s="60"/>
      <c r="AQ23" s="60"/>
      <c r="AR23" s="60"/>
    </row>
    <row r="24" spans="2:44" ht="15.75" customHeight="1" thickBot="1">
      <c r="B24" s="214">
        <f t="shared" ref="B24" si="11">B22+1</f>
        <v>8</v>
      </c>
      <c r="C24" s="216" t="s">
        <v>370</v>
      </c>
      <c r="D24" s="216"/>
      <c r="E24" s="56"/>
      <c r="F24" s="57">
        <v>1.1111111111111112E-2</v>
      </c>
      <c r="G24" s="57">
        <v>7.6388888888888886E-3</v>
      </c>
      <c r="H24" s="57">
        <v>1.0416666666666666E-2</v>
      </c>
      <c r="I24" s="57">
        <v>9.0277777777777787E-3</v>
      </c>
      <c r="J24" s="57">
        <v>1.2499999999999999E-2</v>
      </c>
      <c r="K24" s="57">
        <v>8.3333333333333332E-3</v>
      </c>
      <c r="L24" s="57">
        <v>1.0416666666666666E-2</v>
      </c>
      <c r="M24" s="57">
        <v>1.2349537037037039E-2</v>
      </c>
      <c r="N24" s="57">
        <v>2.4745370370370372E-2</v>
      </c>
      <c r="O24" s="57">
        <v>1.3993055555555555E-2</v>
      </c>
      <c r="P24" s="57">
        <v>3.2824074074074075E-2</v>
      </c>
      <c r="Q24" s="57">
        <v>1.9942129629629629E-2</v>
      </c>
      <c r="R24" s="57">
        <v>2.1574074074074075E-2</v>
      </c>
      <c r="S24" s="57">
        <v>1.6932870370370369E-2</v>
      </c>
      <c r="T24" s="58"/>
      <c r="U24" s="58"/>
      <c r="V24" s="58"/>
      <c r="W24" s="58"/>
      <c r="X24" s="59"/>
      <c r="Y24" s="60"/>
      <c r="Z24" s="60"/>
      <c r="AA24" s="60"/>
      <c r="AB24" s="60"/>
      <c r="AC24" s="60"/>
      <c r="AD24" s="60"/>
      <c r="AE24" s="60"/>
      <c r="AF24" s="60"/>
      <c r="AG24" s="60"/>
      <c r="AH24" s="60"/>
      <c r="AI24" s="60"/>
      <c r="AJ24" s="60"/>
      <c r="AK24" s="60"/>
      <c r="AL24" s="60"/>
      <c r="AM24" s="60"/>
      <c r="AN24" s="60"/>
      <c r="AO24" s="60"/>
      <c r="AP24" s="60"/>
      <c r="AQ24" s="60"/>
      <c r="AR24" s="60"/>
    </row>
    <row r="25" spans="2:44">
      <c r="B25" s="215"/>
      <c r="C25" s="217"/>
      <c r="D25" s="217"/>
      <c r="E25" s="61" t="s">
        <v>303</v>
      </c>
      <c r="F25" s="62"/>
      <c r="G25" s="62"/>
      <c r="H25" s="62"/>
      <c r="I25" s="62"/>
      <c r="J25" s="62"/>
      <c r="K25" s="62"/>
      <c r="L25" s="62"/>
      <c r="M25" s="62"/>
      <c r="N25" s="62"/>
      <c r="O25" s="62"/>
      <c r="P25" s="62"/>
      <c r="Q25" s="62"/>
      <c r="R25" s="62"/>
      <c r="S25" s="62"/>
      <c r="T25" s="63" t="s">
        <v>304</v>
      </c>
      <c r="U25" s="63" t="str" cm="1">
        <f t="array" ref="U25">IFERROR(IF(T25="NO",MODE(IF($F$7:$S$7="YES",IF(F25:S25&gt;0,F25:S25))),MODE(IF($F$7:$S$7="YES",F25:S25))),"")</f>
        <v/>
      </c>
      <c r="V25" s="63" t="s">
        <v>304</v>
      </c>
      <c r="W25" s="63" t="str" cm="1">
        <f t="array" ref="W25">IFERROR(IF(V25="NO",MEDIAN(IF($F$7:$S$7="YES",IF(F25:S25&gt;0,F25:S25))),MEDIAN(IF($F$7:$S$7="YES",F25:S25))),"")</f>
        <v/>
      </c>
      <c r="X25" s="63" t="str">
        <f>IF(U25="","Median","Mode")</f>
        <v>Median</v>
      </c>
      <c r="Y25" s="60"/>
      <c r="Z25" s="60"/>
      <c r="AA25" s="60"/>
      <c r="AB25" s="60"/>
      <c r="AC25" s="60"/>
      <c r="AD25" s="60"/>
      <c r="AE25" s="60"/>
      <c r="AF25" s="60"/>
      <c r="AG25" s="60"/>
      <c r="AH25" s="60"/>
      <c r="AI25" s="60"/>
      <c r="AJ25" s="60"/>
      <c r="AK25" s="60"/>
      <c r="AL25" s="60"/>
      <c r="AM25" s="60"/>
      <c r="AN25" s="60"/>
      <c r="AO25" s="60"/>
      <c r="AP25" s="60"/>
      <c r="AQ25" s="60"/>
      <c r="AR25" s="60"/>
    </row>
    <row r="26" spans="2:44" ht="15.75" hidden="1" customHeight="1" thickBot="1">
      <c r="B26" s="214">
        <f t="shared" ref="B26" si="12">B24+1</f>
        <v>9</v>
      </c>
      <c r="C26" s="216"/>
      <c r="D26" s="218"/>
      <c r="E26" s="56"/>
      <c r="F26" s="57">
        <v>0</v>
      </c>
      <c r="G26" s="57">
        <v>0</v>
      </c>
      <c r="H26" s="57">
        <v>0</v>
      </c>
      <c r="I26" s="57">
        <v>0</v>
      </c>
      <c r="J26" s="57">
        <v>0</v>
      </c>
      <c r="K26" s="57">
        <v>0</v>
      </c>
      <c r="L26" s="57">
        <v>0</v>
      </c>
      <c r="M26" s="57">
        <v>0</v>
      </c>
      <c r="N26" s="57">
        <v>0</v>
      </c>
      <c r="O26" s="57">
        <v>0</v>
      </c>
      <c r="P26" s="57">
        <v>0</v>
      </c>
      <c r="Q26" s="57">
        <v>0</v>
      </c>
      <c r="R26" s="57">
        <v>0</v>
      </c>
      <c r="S26" s="57">
        <v>0</v>
      </c>
      <c r="T26" s="58"/>
      <c r="U26" s="58"/>
      <c r="V26" s="58"/>
      <c r="W26" s="58"/>
      <c r="X26" s="59"/>
      <c r="Y26" s="60"/>
      <c r="Z26" s="60"/>
      <c r="AA26" s="60"/>
      <c r="AB26" s="60"/>
      <c r="AC26" s="60"/>
      <c r="AD26" s="60"/>
      <c r="AE26" s="60"/>
      <c r="AF26" s="60"/>
      <c r="AG26" s="60"/>
      <c r="AH26" s="60"/>
      <c r="AI26" s="60"/>
      <c r="AJ26" s="60"/>
      <c r="AK26" s="60"/>
      <c r="AL26" s="60"/>
      <c r="AM26" s="60"/>
      <c r="AN26" s="60"/>
      <c r="AO26" s="60"/>
      <c r="AP26" s="60"/>
      <c r="AQ26" s="60"/>
      <c r="AR26" s="60"/>
    </row>
    <row r="27" spans="2:44" hidden="1">
      <c r="B27" s="215"/>
      <c r="C27" s="217"/>
      <c r="D27" s="219"/>
      <c r="E27" s="61" t="s">
        <v>303</v>
      </c>
      <c r="F27" s="62">
        <f t="shared" ref="F27:S27" si="13">IF(ISBLANK(F26),"",IF(ISBLANK(F28),"",ROUND(F28-F26,10)))</f>
        <v>0</v>
      </c>
      <c r="G27" s="62">
        <f t="shared" si="13"/>
        <v>0</v>
      </c>
      <c r="H27" s="62">
        <f t="shared" si="13"/>
        <v>0</v>
      </c>
      <c r="I27" s="62">
        <f t="shared" si="13"/>
        <v>0</v>
      </c>
      <c r="J27" s="62">
        <f t="shared" si="13"/>
        <v>0</v>
      </c>
      <c r="K27" s="62">
        <f t="shared" si="13"/>
        <v>0</v>
      </c>
      <c r="L27" s="62">
        <f t="shared" si="13"/>
        <v>0</v>
      </c>
      <c r="M27" s="62">
        <f t="shared" si="13"/>
        <v>0</v>
      </c>
      <c r="N27" s="62">
        <f t="shared" si="13"/>
        <v>0</v>
      </c>
      <c r="O27" s="62">
        <f t="shared" si="13"/>
        <v>0</v>
      </c>
      <c r="P27" s="62">
        <f t="shared" si="13"/>
        <v>0</v>
      </c>
      <c r="Q27" s="62">
        <f t="shared" si="13"/>
        <v>0</v>
      </c>
      <c r="R27" s="62">
        <f t="shared" si="13"/>
        <v>0</v>
      </c>
      <c r="S27" s="62">
        <f t="shared" si="13"/>
        <v>0</v>
      </c>
      <c r="T27" s="63" t="s">
        <v>304</v>
      </c>
      <c r="U27" s="63" t="str" cm="1">
        <f t="array" ref="U27">IFERROR(IF(T27="NO",MODE(IF($F$7:$S$7="YES",IF(F27:S27&gt;0,F27:S27))),MODE(IF($F$7:$S$7="YES",F27:S27))),"")</f>
        <v/>
      </c>
      <c r="V27" s="63" t="s">
        <v>304</v>
      </c>
      <c r="W27" s="63" t="str" cm="1">
        <f t="array" ref="W27">IFERROR(IF(V27="NO",MEDIAN(IF($F$7:$S$7="YES",IF(F27:S27&gt;0,F27:S27))),MEDIAN(IF($F$7:$S$7="YES",F27:S27))),"")</f>
        <v/>
      </c>
      <c r="X27" s="63" t="str">
        <f>IF(U27="","Median","Mode")</f>
        <v>Median</v>
      </c>
      <c r="Y27" s="60"/>
      <c r="Z27" s="60"/>
      <c r="AA27" s="60"/>
      <c r="AB27" s="60"/>
      <c r="AC27" s="60"/>
      <c r="AD27" s="60"/>
      <c r="AE27" s="60"/>
      <c r="AF27" s="60"/>
      <c r="AG27" s="60"/>
      <c r="AH27" s="60"/>
      <c r="AI27" s="60"/>
      <c r="AJ27" s="60"/>
      <c r="AK27" s="60"/>
      <c r="AL27" s="60"/>
      <c r="AM27" s="60"/>
      <c r="AN27" s="60"/>
      <c r="AO27" s="60"/>
      <c r="AP27" s="60"/>
      <c r="AQ27" s="60"/>
      <c r="AR27" s="60"/>
    </row>
    <row r="28" spans="2:44" ht="15" hidden="1" customHeight="1" thickBot="1">
      <c r="B28" s="214">
        <f t="shared" ref="B28" si="14">B26+1</f>
        <v>10</v>
      </c>
      <c r="C28" s="216"/>
      <c r="D28" s="218"/>
      <c r="E28" s="56"/>
      <c r="F28" s="57">
        <v>0</v>
      </c>
      <c r="G28" s="57">
        <v>0</v>
      </c>
      <c r="H28" s="57">
        <v>0</v>
      </c>
      <c r="I28" s="57">
        <v>0</v>
      </c>
      <c r="J28" s="57">
        <v>0</v>
      </c>
      <c r="K28" s="57">
        <v>0</v>
      </c>
      <c r="L28" s="57">
        <v>0</v>
      </c>
      <c r="M28" s="57">
        <v>0</v>
      </c>
      <c r="N28" s="57">
        <v>0</v>
      </c>
      <c r="O28" s="57">
        <v>0</v>
      </c>
      <c r="P28" s="57">
        <v>0</v>
      </c>
      <c r="Q28" s="57">
        <v>0</v>
      </c>
      <c r="R28" s="57">
        <v>0</v>
      </c>
      <c r="S28" s="57">
        <v>0</v>
      </c>
      <c r="T28" s="58"/>
      <c r="U28" s="58"/>
      <c r="V28" s="58"/>
      <c r="W28" s="58"/>
      <c r="X28" s="59"/>
      <c r="Y28" s="60"/>
      <c r="Z28" s="60"/>
      <c r="AA28" s="60"/>
      <c r="AB28" s="60"/>
      <c r="AC28" s="60"/>
      <c r="AD28" s="60"/>
      <c r="AE28" s="60"/>
      <c r="AF28" s="60"/>
      <c r="AG28" s="60"/>
      <c r="AH28" s="60"/>
      <c r="AI28" s="60"/>
      <c r="AJ28" s="60"/>
      <c r="AK28" s="60"/>
      <c r="AL28" s="60"/>
      <c r="AM28" s="60"/>
      <c r="AN28" s="60"/>
      <c r="AO28" s="60"/>
      <c r="AP28" s="60"/>
      <c r="AQ28" s="60"/>
      <c r="AR28" s="60"/>
    </row>
    <row r="29" spans="2:44" hidden="1">
      <c r="B29" s="215"/>
      <c r="C29" s="217"/>
      <c r="D29" s="219"/>
      <c r="E29" s="61" t="s">
        <v>303</v>
      </c>
      <c r="F29" s="62">
        <f t="shared" ref="F29:S29" si="15">IF(ISBLANK(F28),"",IF(ISBLANK(F30),"",ROUND(F30-F28,10)))</f>
        <v>0</v>
      </c>
      <c r="G29" s="62">
        <f t="shared" si="15"/>
        <v>0</v>
      </c>
      <c r="H29" s="62">
        <f t="shared" si="15"/>
        <v>0</v>
      </c>
      <c r="I29" s="62">
        <f t="shared" si="15"/>
        <v>0</v>
      </c>
      <c r="J29" s="62">
        <f t="shared" si="15"/>
        <v>0</v>
      </c>
      <c r="K29" s="62">
        <f t="shared" si="15"/>
        <v>0</v>
      </c>
      <c r="L29" s="62">
        <f t="shared" si="15"/>
        <v>0</v>
      </c>
      <c r="M29" s="62">
        <f t="shared" si="15"/>
        <v>0</v>
      </c>
      <c r="N29" s="62">
        <f t="shared" si="15"/>
        <v>0</v>
      </c>
      <c r="O29" s="62">
        <f t="shared" si="15"/>
        <v>0</v>
      </c>
      <c r="P29" s="62">
        <f t="shared" si="15"/>
        <v>0</v>
      </c>
      <c r="Q29" s="62">
        <f t="shared" si="15"/>
        <v>0</v>
      </c>
      <c r="R29" s="62">
        <f t="shared" si="15"/>
        <v>0</v>
      </c>
      <c r="S29" s="62">
        <f t="shared" si="15"/>
        <v>0</v>
      </c>
      <c r="T29" s="63" t="s">
        <v>304</v>
      </c>
      <c r="U29" s="63" t="str" cm="1">
        <f t="array" ref="U29">IFERROR(IF(T29="NO",MODE(IF($F$7:$S$7="YES",IF(F29:S29&gt;0,F29:S29))),MODE(IF($F$7:$S$7="YES",F29:S29))),"")</f>
        <v/>
      </c>
      <c r="V29" s="63" t="s">
        <v>304</v>
      </c>
      <c r="W29" s="63" t="str" cm="1">
        <f t="array" ref="W29">IFERROR(IF(V29="NO",MEDIAN(IF($F$7:$S$7="YES",IF(F29:S29&gt;0,F29:S29))),MEDIAN(IF($F$7:$S$7="YES",F29:S29))),"")</f>
        <v/>
      </c>
      <c r="X29" s="63" t="str">
        <f>IF(U29="","Median","Mode")</f>
        <v>Median</v>
      </c>
      <c r="Y29" s="60"/>
      <c r="Z29" s="60"/>
      <c r="AA29" s="60"/>
      <c r="AB29" s="60"/>
      <c r="AC29" s="60"/>
      <c r="AD29" s="60"/>
      <c r="AE29" s="60"/>
      <c r="AF29" s="60"/>
      <c r="AG29" s="60"/>
      <c r="AH29" s="60"/>
      <c r="AI29" s="60"/>
      <c r="AJ29" s="60"/>
      <c r="AK29" s="60"/>
      <c r="AL29" s="60"/>
      <c r="AM29" s="60"/>
      <c r="AN29" s="60"/>
      <c r="AO29" s="60"/>
      <c r="AP29" s="60"/>
      <c r="AQ29" s="60"/>
      <c r="AR29" s="60"/>
    </row>
    <row r="30" spans="2:44" ht="15.75" hidden="1" customHeight="1" thickBot="1">
      <c r="B30" s="214">
        <f t="shared" ref="B30" si="16">B28+1</f>
        <v>11</v>
      </c>
      <c r="C30" s="216"/>
      <c r="D30" s="218"/>
      <c r="E30" s="56"/>
      <c r="F30" s="57">
        <v>0</v>
      </c>
      <c r="G30" s="57">
        <v>0</v>
      </c>
      <c r="H30" s="57">
        <v>0</v>
      </c>
      <c r="I30" s="57">
        <v>0</v>
      </c>
      <c r="J30" s="57">
        <v>0</v>
      </c>
      <c r="K30" s="57">
        <v>0</v>
      </c>
      <c r="L30" s="57">
        <v>0</v>
      </c>
      <c r="M30" s="57">
        <v>0</v>
      </c>
      <c r="N30" s="57">
        <v>0</v>
      </c>
      <c r="O30" s="57">
        <v>0</v>
      </c>
      <c r="P30" s="57">
        <v>0</v>
      </c>
      <c r="Q30" s="57">
        <v>0</v>
      </c>
      <c r="R30" s="57">
        <v>0</v>
      </c>
      <c r="S30" s="57">
        <v>0</v>
      </c>
      <c r="T30" s="58"/>
      <c r="U30" s="58"/>
      <c r="V30" s="58"/>
      <c r="W30" s="58"/>
      <c r="X30" s="59"/>
      <c r="Y30" s="60"/>
      <c r="Z30" s="60"/>
      <c r="AA30" s="60"/>
      <c r="AB30" s="60"/>
      <c r="AC30" s="60"/>
      <c r="AD30" s="60"/>
      <c r="AE30" s="60"/>
      <c r="AF30" s="60"/>
      <c r="AG30" s="60"/>
      <c r="AH30" s="60"/>
      <c r="AI30" s="60"/>
      <c r="AJ30" s="60"/>
      <c r="AK30" s="60"/>
      <c r="AL30" s="60"/>
      <c r="AM30" s="60"/>
      <c r="AN30" s="60"/>
      <c r="AO30" s="60"/>
      <c r="AP30" s="60"/>
      <c r="AQ30" s="60"/>
      <c r="AR30" s="60"/>
    </row>
    <row r="31" spans="2:44" hidden="1">
      <c r="B31" s="215"/>
      <c r="C31" s="217"/>
      <c r="D31" s="219"/>
      <c r="E31" s="61" t="s">
        <v>303</v>
      </c>
      <c r="F31" s="62">
        <f t="shared" ref="F31:S31" si="17">IF(ISBLANK(F30),"",IF(ISBLANK(F32),"",ROUND(F32-F30,10)))</f>
        <v>0</v>
      </c>
      <c r="G31" s="62">
        <f t="shared" si="17"/>
        <v>0</v>
      </c>
      <c r="H31" s="62">
        <f t="shared" si="17"/>
        <v>0</v>
      </c>
      <c r="I31" s="62">
        <f t="shared" si="17"/>
        <v>0</v>
      </c>
      <c r="J31" s="62">
        <f t="shared" si="17"/>
        <v>0</v>
      </c>
      <c r="K31" s="62">
        <f t="shared" si="17"/>
        <v>0</v>
      </c>
      <c r="L31" s="62">
        <f t="shared" si="17"/>
        <v>0</v>
      </c>
      <c r="M31" s="62">
        <f t="shared" si="17"/>
        <v>0</v>
      </c>
      <c r="N31" s="62">
        <f t="shared" si="17"/>
        <v>0</v>
      </c>
      <c r="O31" s="62">
        <f t="shared" si="17"/>
        <v>0</v>
      </c>
      <c r="P31" s="62">
        <f t="shared" si="17"/>
        <v>0</v>
      </c>
      <c r="Q31" s="62">
        <f t="shared" si="17"/>
        <v>0</v>
      </c>
      <c r="R31" s="62">
        <f t="shared" si="17"/>
        <v>0</v>
      </c>
      <c r="S31" s="62">
        <f t="shared" si="17"/>
        <v>0</v>
      </c>
      <c r="T31" s="63" t="s">
        <v>304</v>
      </c>
      <c r="U31" s="63" t="str" cm="1">
        <f t="array" ref="U31">IFERROR(IF(T31="NO",MODE(IF($F$7:$S$7="YES",IF(F31:S31&gt;0,F31:S31))),MODE(IF($F$7:$S$7="YES",F31:S31))),"")</f>
        <v/>
      </c>
      <c r="V31" s="63" t="s">
        <v>304</v>
      </c>
      <c r="W31" s="63" t="str" cm="1">
        <f t="array" ref="W31">IFERROR(IF(V31="NO",MEDIAN(IF($F$7:$S$7="YES",IF(F31:S31&gt;0,F31:S31))),MEDIAN(IF($F$7:$S$7="YES",F31:S31))),"")</f>
        <v/>
      </c>
      <c r="X31" s="63" t="str">
        <f>IF(U31="","Median","Mode")</f>
        <v>Median</v>
      </c>
      <c r="Y31" s="60"/>
      <c r="Z31" s="60"/>
      <c r="AA31" s="60"/>
      <c r="AB31" s="60"/>
      <c r="AC31" s="60"/>
      <c r="AD31" s="60"/>
      <c r="AE31" s="60"/>
      <c r="AF31" s="60"/>
      <c r="AG31" s="60"/>
      <c r="AH31" s="60"/>
      <c r="AI31" s="60"/>
      <c r="AJ31" s="60"/>
      <c r="AK31" s="60"/>
      <c r="AL31" s="60"/>
      <c r="AM31" s="60"/>
      <c r="AN31" s="60"/>
      <c r="AO31" s="60"/>
      <c r="AP31" s="60"/>
      <c r="AQ31" s="60"/>
      <c r="AR31" s="60"/>
    </row>
    <row r="32" spans="2:44" ht="15.75" hidden="1" customHeight="1" thickBot="1">
      <c r="B32" s="214">
        <f t="shared" ref="B32" si="18">B30+1</f>
        <v>12</v>
      </c>
      <c r="C32" s="216"/>
      <c r="D32" s="218"/>
      <c r="E32" s="56"/>
      <c r="F32" s="57">
        <v>0</v>
      </c>
      <c r="G32" s="57">
        <v>0</v>
      </c>
      <c r="H32" s="57">
        <v>0</v>
      </c>
      <c r="I32" s="57">
        <v>0</v>
      </c>
      <c r="J32" s="57">
        <v>0</v>
      </c>
      <c r="K32" s="57">
        <v>0</v>
      </c>
      <c r="L32" s="57">
        <v>0</v>
      </c>
      <c r="M32" s="57">
        <v>0</v>
      </c>
      <c r="N32" s="57">
        <v>0</v>
      </c>
      <c r="O32" s="57">
        <v>0</v>
      </c>
      <c r="P32" s="57">
        <v>0</v>
      </c>
      <c r="Q32" s="57">
        <v>0</v>
      </c>
      <c r="R32" s="57">
        <v>0</v>
      </c>
      <c r="S32" s="57">
        <v>0</v>
      </c>
      <c r="T32" s="58"/>
      <c r="U32" s="58"/>
      <c r="V32" s="58"/>
      <c r="W32" s="58"/>
      <c r="X32" s="59"/>
      <c r="Y32" s="60"/>
      <c r="Z32" s="60"/>
      <c r="AA32" s="60"/>
      <c r="AB32" s="60"/>
      <c r="AC32" s="60"/>
      <c r="AD32" s="60"/>
      <c r="AE32" s="60"/>
      <c r="AF32" s="60"/>
      <c r="AG32" s="60"/>
      <c r="AH32" s="60"/>
      <c r="AI32" s="60"/>
      <c r="AJ32" s="60"/>
      <c r="AK32" s="60"/>
      <c r="AL32" s="60"/>
      <c r="AM32" s="60"/>
      <c r="AN32" s="60"/>
      <c r="AO32" s="60"/>
      <c r="AP32" s="60"/>
      <c r="AQ32" s="60"/>
      <c r="AR32" s="60"/>
    </row>
    <row r="33" spans="2:44" hidden="1">
      <c r="B33" s="215"/>
      <c r="C33" s="217"/>
      <c r="D33" s="219"/>
      <c r="E33" s="61" t="s">
        <v>303</v>
      </c>
      <c r="F33" s="62">
        <f t="shared" ref="F33:S33" si="19">IF(ISBLANK(F32),"",IF(ISBLANK(F34),"",ROUND(F34-F32,10)))</f>
        <v>0</v>
      </c>
      <c r="G33" s="62">
        <f t="shared" si="19"/>
        <v>0</v>
      </c>
      <c r="H33" s="62">
        <f t="shared" si="19"/>
        <v>0</v>
      </c>
      <c r="I33" s="62">
        <f t="shared" si="19"/>
        <v>0</v>
      </c>
      <c r="J33" s="62">
        <f t="shared" si="19"/>
        <v>0</v>
      </c>
      <c r="K33" s="62">
        <f t="shared" si="19"/>
        <v>0</v>
      </c>
      <c r="L33" s="62">
        <f t="shared" si="19"/>
        <v>0</v>
      </c>
      <c r="M33" s="62">
        <f t="shared" si="19"/>
        <v>0</v>
      </c>
      <c r="N33" s="62">
        <f t="shared" si="19"/>
        <v>0</v>
      </c>
      <c r="O33" s="62">
        <f t="shared" si="19"/>
        <v>0</v>
      </c>
      <c r="P33" s="62">
        <f t="shared" si="19"/>
        <v>0</v>
      </c>
      <c r="Q33" s="62">
        <f t="shared" si="19"/>
        <v>0</v>
      </c>
      <c r="R33" s="62">
        <f t="shared" si="19"/>
        <v>0</v>
      </c>
      <c r="S33" s="62">
        <f t="shared" si="19"/>
        <v>0</v>
      </c>
      <c r="T33" s="63" t="s">
        <v>304</v>
      </c>
      <c r="U33" s="63" t="str" cm="1">
        <f t="array" ref="U33">IFERROR(IF(T33="NO",MODE(IF($F$7:$S$7="YES",IF(F33:S33&gt;0,F33:S33))),MODE(IF($F$7:$S$7="YES",F33:S33))),"")</f>
        <v/>
      </c>
      <c r="V33" s="63" t="s">
        <v>304</v>
      </c>
      <c r="W33" s="63" t="str" cm="1">
        <f t="array" ref="W33">IFERROR(IF(V33="NO",MEDIAN(IF($F$7:$S$7="YES",IF(F33:S33&gt;0,F33:S33))),MEDIAN(IF($F$7:$S$7="YES",F33:S33))),"")</f>
        <v/>
      </c>
      <c r="X33" s="63" t="str">
        <f>IF(U33="","Median","Mode")</f>
        <v>Median</v>
      </c>
      <c r="Y33" s="60"/>
      <c r="Z33" s="60"/>
      <c r="AA33" s="60"/>
      <c r="AB33" s="60"/>
      <c r="AC33" s="60"/>
      <c r="AD33" s="60"/>
      <c r="AE33" s="60"/>
      <c r="AF33" s="60"/>
      <c r="AG33" s="60"/>
      <c r="AH33" s="60"/>
      <c r="AI33" s="60"/>
      <c r="AJ33" s="60"/>
      <c r="AK33" s="60"/>
      <c r="AL33" s="60"/>
      <c r="AM33" s="60"/>
      <c r="AN33" s="60"/>
      <c r="AO33" s="60"/>
      <c r="AP33" s="60"/>
      <c r="AQ33" s="60"/>
      <c r="AR33" s="60"/>
    </row>
    <row r="34" spans="2:44" ht="15" hidden="1" customHeight="1" thickBot="1">
      <c r="B34" s="214">
        <f t="shared" ref="B34" si="20">B32+1</f>
        <v>13</v>
      </c>
      <c r="C34" s="216"/>
      <c r="D34" s="218"/>
      <c r="E34" s="56"/>
      <c r="F34" s="57">
        <v>0</v>
      </c>
      <c r="G34" s="57">
        <v>0</v>
      </c>
      <c r="H34" s="57">
        <v>0</v>
      </c>
      <c r="I34" s="57">
        <v>0</v>
      </c>
      <c r="J34" s="57">
        <v>0</v>
      </c>
      <c r="K34" s="57">
        <v>0</v>
      </c>
      <c r="L34" s="57">
        <v>0</v>
      </c>
      <c r="M34" s="57">
        <v>0</v>
      </c>
      <c r="N34" s="57">
        <v>0</v>
      </c>
      <c r="O34" s="57">
        <v>0</v>
      </c>
      <c r="P34" s="57">
        <v>0</v>
      </c>
      <c r="Q34" s="57">
        <v>0</v>
      </c>
      <c r="R34" s="57">
        <v>0</v>
      </c>
      <c r="S34" s="57">
        <v>0</v>
      </c>
      <c r="T34" s="58"/>
      <c r="U34" s="58"/>
      <c r="V34" s="58"/>
      <c r="W34" s="58"/>
      <c r="X34" s="59"/>
      <c r="Y34" s="60"/>
      <c r="Z34" s="60"/>
      <c r="AA34" s="60"/>
      <c r="AB34" s="60"/>
      <c r="AC34" s="60"/>
      <c r="AD34" s="60"/>
      <c r="AE34" s="60"/>
      <c r="AF34" s="60"/>
      <c r="AG34" s="60"/>
      <c r="AH34" s="60"/>
      <c r="AI34" s="60"/>
      <c r="AJ34" s="60"/>
      <c r="AK34" s="60"/>
      <c r="AL34" s="60"/>
      <c r="AM34" s="60"/>
      <c r="AN34" s="60"/>
      <c r="AO34" s="60"/>
      <c r="AP34" s="60"/>
      <c r="AQ34" s="60"/>
      <c r="AR34" s="60"/>
    </row>
    <row r="35" spans="2:44" hidden="1">
      <c r="B35" s="215"/>
      <c r="C35" s="217"/>
      <c r="D35" s="219"/>
      <c r="E35" s="61" t="s">
        <v>303</v>
      </c>
      <c r="F35" s="62">
        <f t="shared" ref="F35:S35" si="21">IF(ISBLANK(F34),"",IF(ISBLANK(F36),"",ROUND(F36-F34,10)))</f>
        <v>0</v>
      </c>
      <c r="G35" s="62">
        <f t="shared" si="21"/>
        <v>0</v>
      </c>
      <c r="H35" s="62">
        <f t="shared" si="21"/>
        <v>0</v>
      </c>
      <c r="I35" s="62">
        <f t="shared" si="21"/>
        <v>0</v>
      </c>
      <c r="J35" s="62">
        <f t="shared" si="21"/>
        <v>0</v>
      </c>
      <c r="K35" s="62">
        <f t="shared" si="21"/>
        <v>0</v>
      </c>
      <c r="L35" s="62">
        <f t="shared" si="21"/>
        <v>0</v>
      </c>
      <c r="M35" s="62">
        <f t="shared" si="21"/>
        <v>0</v>
      </c>
      <c r="N35" s="62">
        <f t="shared" si="21"/>
        <v>0</v>
      </c>
      <c r="O35" s="62">
        <f t="shared" si="21"/>
        <v>0</v>
      </c>
      <c r="P35" s="62">
        <f t="shared" si="21"/>
        <v>0</v>
      </c>
      <c r="Q35" s="62">
        <f t="shared" si="21"/>
        <v>0</v>
      </c>
      <c r="R35" s="62">
        <f t="shared" si="21"/>
        <v>0</v>
      </c>
      <c r="S35" s="62">
        <f t="shared" si="21"/>
        <v>0</v>
      </c>
      <c r="T35" s="63" t="s">
        <v>304</v>
      </c>
      <c r="U35" s="63" t="str" cm="1">
        <f t="array" ref="U35">IFERROR(IF(T35="NO",MODE(IF($F$7:$S$7="YES",IF(F35:S35&gt;0,F35:S35))),MODE(IF($F$7:$S$7="YES",F35:S35))),"")</f>
        <v/>
      </c>
      <c r="V35" s="63" t="s">
        <v>304</v>
      </c>
      <c r="W35" s="63" t="str" cm="1">
        <f t="array" ref="W35">IFERROR(IF(V35="NO",MEDIAN(IF($F$7:$S$7="YES",IF(F35:S35&gt;0,F35:S35))),MEDIAN(IF($F$7:$S$7="YES",F35:S35))),"")</f>
        <v/>
      </c>
      <c r="X35" s="63" t="str">
        <f>IF(U35="","Median","Mode")</f>
        <v>Median</v>
      </c>
      <c r="Y35" s="60"/>
      <c r="Z35" s="60"/>
      <c r="AA35" s="60"/>
      <c r="AB35" s="60"/>
      <c r="AC35" s="60"/>
      <c r="AD35" s="60"/>
      <c r="AE35" s="60"/>
      <c r="AF35" s="60"/>
      <c r="AG35" s="60"/>
      <c r="AH35" s="60"/>
      <c r="AI35" s="60"/>
      <c r="AJ35" s="60"/>
      <c r="AK35" s="60"/>
      <c r="AL35" s="60"/>
      <c r="AM35" s="60"/>
      <c r="AN35" s="60"/>
      <c r="AO35" s="60"/>
      <c r="AP35" s="60"/>
      <c r="AQ35" s="60"/>
      <c r="AR35" s="60"/>
    </row>
    <row r="36" spans="2:44" ht="15.75" hidden="1" customHeight="1" thickBot="1">
      <c r="B36" s="214">
        <f t="shared" ref="B36" si="22">B34+1</f>
        <v>14</v>
      </c>
      <c r="C36" s="216"/>
      <c r="D36" s="218"/>
      <c r="E36" s="56"/>
      <c r="F36" s="57">
        <v>0</v>
      </c>
      <c r="G36" s="57">
        <v>0</v>
      </c>
      <c r="H36" s="57">
        <v>0</v>
      </c>
      <c r="I36" s="57">
        <v>0</v>
      </c>
      <c r="J36" s="57">
        <v>0</v>
      </c>
      <c r="K36" s="57">
        <v>0</v>
      </c>
      <c r="L36" s="57">
        <v>0</v>
      </c>
      <c r="M36" s="57">
        <v>0</v>
      </c>
      <c r="N36" s="57">
        <v>0</v>
      </c>
      <c r="O36" s="57">
        <v>0</v>
      </c>
      <c r="P36" s="57">
        <v>0</v>
      </c>
      <c r="Q36" s="57">
        <v>0</v>
      </c>
      <c r="R36" s="57">
        <v>0</v>
      </c>
      <c r="S36" s="57">
        <v>0</v>
      </c>
      <c r="T36" s="58"/>
      <c r="U36" s="58"/>
      <c r="V36" s="58"/>
      <c r="W36" s="58"/>
      <c r="X36" s="59"/>
      <c r="Y36" s="60"/>
      <c r="Z36" s="60"/>
      <c r="AA36" s="60"/>
      <c r="AB36" s="60"/>
      <c r="AC36" s="60"/>
      <c r="AD36" s="60"/>
      <c r="AE36" s="60"/>
      <c r="AF36" s="60"/>
      <c r="AG36" s="60"/>
      <c r="AH36" s="60"/>
      <c r="AI36" s="60"/>
      <c r="AJ36" s="60"/>
      <c r="AK36" s="60"/>
      <c r="AL36" s="60"/>
      <c r="AM36" s="60"/>
      <c r="AN36" s="60"/>
      <c r="AO36" s="60"/>
      <c r="AP36" s="60"/>
      <c r="AQ36" s="60"/>
      <c r="AR36" s="60"/>
    </row>
    <row r="37" spans="2:44" hidden="1">
      <c r="B37" s="215"/>
      <c r="C37" s="217"/>
      <c r="D37" s="219"/>
      <c r="E37" s="61" t="s">
        <v>303</v>
      </c>
      <c r="F37" s="62">
        <f t="shared" ref="F37:S37" si="23">IF(ISBLANK(F36),"",IF(ISBLANK(F38),"",ROUND(F38-F36,10)))</f>
        <v>0</v>
      </c>
      <c r="G37" s="62">
        <f t="shared" si="23"/>
        <v>0</v>
      </c>
      <c r="H37" s="62">
        <f t="shared" si="23"/>
        <v>0</v>
      </c>
      <c r="I37" s="62">
        <f t="shared" si="23"/>
        <v>0</v>
      </c>
      <c r="J37" s="62">
        <f t="shared" si="23"/>
        <v>0</v>
      </c>
      <c r="K37" s="62">
        <f t="shared" si="23"/>
        <v>0</v>
      </c>
      <c r="L37" s="62">
        <f t="shared" si="23"/>
        <v>0</v>
      </c>
      <c r="M37" s="62">
        <f t="shared" si="23"/>
        <v>0</v>
      </c>
      <c r="N37" s="62">
        <f t="shared" si="23"/>
        <v>0</v>
      </c>
      <c r="O37" s="62">
        <f t="shared" si="23"/>
        <v>0</v>
      </c>
      <c r="P37" s="62">
        <f t="shared" si="23"/>
        <v>0</v>
      </c>
      <c r="Q37" s="62">
        <f t="shared" si="23"/>
        <v>0</v>
      </c>
      <c r="R37" s="62">
        <f t="shared" si="23"/>
        <v>0</v>
      </c>
      <c r="S37" s="62">
        <f t="shared" si="23"/>
        <v>0</v>
      </c>
      <c r="T37" s="63" t="s">
        <v>304</v>
      </c>
      <c r="U37" s="63" t="str" cm="1">
        <f t="array" ref="U37">IFERROR(IF(T37="NO",MODE(IF($F$7:$S$7="YES",IF(F37:S37&gt;0,F37:S37))),MODE(IF($F$7:$S$7="YES",F37:S37))),"")</f>
        <v/>
      </c>
      <c r="V37" s="63" t="s">
        <v>304</v>
      </c>
      <c r="W37" s="63" t="str" cm="1">
        <f t="array" ref="W37">IFERROR(IF(V37="NO",MEDIAN(IF($F$7:$S$7="YES",IF(F37:S37&gt;0,F37:S37))),MEDIAN(IF($F$7:$S$7="YES",F37:S37))),"")</f>
        <v/>
      </c>
      <c r="X37" s="63" t="str">
        <f>IF(U37="","Median","Mode")</f>
        <v>Median</v>
      </c>
      <c r="Y37" s="60"/>
      <c r="Z37" s="60"/>
      <c r="AA37" s="60"/>
      <c r="AB37" s="60"/>
      <c r="AC37" s="60"/>
      <c r="AD37" s="60"/>
      <c r="AE37" s="60"/>
      <c r="AF37" s="60"/>
      <c r="AG37" s="60"/>
      <c r="AH37" s="60"/>
      <c r="AI37" s="60"/>
      <c r="AJ37" s="60"/>
      <c r="AK37" s="60"/>
      <c r="AL37" s="60"/>
      <c r="AM37" s="60"/>
      <c r="AN37" s="60"/>
      <c r="AO37" s="60"/>
      <c r="AP37" s="60"/>
      <c r="AQ37" s="60"/>
      <c r="AR37" s="60"/>
    </row>
    <row r="38" spans="2:44" ht="15" hidden="1" customHeight="1" thickBot="1">
      <c r="B38" s="214">
        <f t="shared" ref="B38" si="24">B36+1</f>
        <v>15</v>
      </c>
      <c r="C38" s="216"/>
      <c r="D38" s="218"/>
      <c r="E38" s="56"/>
      <c r="F38" s="57">
        <v>0</v>
      </c>
      <c r="G38" s="57">
        <v>0</v>
      </c>
      <c r="H38" s="57">
        <v>0</v>
      </c>
      <c r="I38" s="57">
        <v>0</v>
      </c>
      <c r="J38" s="57">
        <v>0</v>
      </c>
      <c r="K38" s="57">
        <v>0</v>
      </c>
      <c r="L38" s="57">
        <v>0</v>
      </c>
      <c r="M38" s="57">
        <v>0</v>
      </c>
      <c r="N38" s="57">
        <v>0</v>
      </c>
      <c r="O38" s="57">
        <v>0</v>
      </c>
      <c r="P38" s="57">
        <v>0</v>
      </c>
      <c r="Q38" s="57">
        <v>0</v>
      </c>
      <c r="R38" s="57">
        <v>0</v>
      </c>
      <c r="S38" s="57">
        <v>0</v>
      </c>
      <c r="T38" s="58"/>
      <c r="U38" s="58"/>
      <c r="V38" s="58"/>
      <c r="W38" s="58"/>
      <c r="X38" s="59"/>
      <c r="Y38" s="60"/>
      <c r="Z38" s="60"/>
      <c r="AA38" s="60"/>
      <c r="AB38" s="60"/>
      <c r="AC38" s="60"/>
      <c r="AD38" s="60"/>
      <c r="AE38" s="60"/>
      <c r="AF38" s="60"/>
      <c r="AG38" s="60"/>
      <c r="AH38" s="60"/>
      <c r="AI38" s="60"/>
      <c r="AJ38" s="60"/>
      <c r="AK38" s="60"/>
      <c r="AL38" s="60"/>
      <c r="AM38" s="60"/>
      <c r="AN38" s="60"/>
      <c r="AO38" s="60"/>
      <c r="AP38" s="60"/>
      <c r="AQ38" s="60"/>
      <c r="AR38" s="60"/>
    </row>
    <row r="39" spans="2:44" hidden="1">
      <c r="B39" s="215"/>
      <c r="C39" s="217"/>
      <c r="D39" s="219"/>
      <c r="E39" s="61" t="s">
        <v>303</v>
      </c>
      <c r="F39" s="62">
        <f t="shared" ref="F39:S39" si="25">IF(ISBLANK(F38),"",IF(ISBLANK(F40),"",ROUND(F40-F38,10)))</f>
        <v>0</v>
      </c>
      <c r="G39" s="62">
        <f t="shared" si="25"/>
        <v>0</v>
      </c>
      <c r="H39" s="62">
        <f t="shared" si="25"/>
        <v>0</v>
      </c>
      <c r="I39" s="62">
        <f t="shared" si="25"/>
        <v>0</v>
      </c>
      <c r="J39" s="62">
        <f t="shared" si="25"/>
        <v>0</v>
      </c>
      <c r="K39" s="62">
        <f t="shared" si="25"/>
        <v>0</v>
      </c>
      <c r="L39" s="62">
        <f t="shared" si="25"/>
        <v>0</v>
      </c>
      <c r="M39" s="62">
        <f t="shared" si="25"/>
        <v>0</v>
      </c>
      <c r="N39" s="62">
        <f t="shared" si="25"/>
        <v>0</v>
      </c>
      <c r="O39" s="62">
        <f t="shared" si="25"/>
        <v>0</v>
      </c>
      <c r="P39" s="62">
        <f t="shared" si="25"/>
        <v>0</v>
      </c>
      <c r="Q39" s="62">
        <f t="shared" si="25"/>
        <v>0</v>
      </c>
      <c r="R39" s="62">
        <f t="shared" si="25"/>
        <v>0</v>
      </c>
      <c r="S39" s="62">
        <f t="shared" si="25"/>
        <v>0</v>
      </c>
      <c r="T39" s="63" t="s">
        <v>304</v>
      </c>
      <c r="U39" s="63" t="str" cm="1">
        <f t="array" ref="U39">IFERROR(IF(T39="NO",MODE(IF($F$7:$S$7="YES",IF(F39:S39&gt;0,F39:S39))),MODE(IF($F$7:$S$7="YES",F39:S39))),"")</f>
        <v/>
      </c>
      <c r="V39" s="63" t="s">
        <v>304</v>
      </c>
      <c r="W39" s="63" t="str" cm="1">
        <f t="array" ref="W39">IFERROR(IF(V39="NO",MEDIAN(IF($F$7:$S$7="YES",IF(F39:S39&gt;0,F39:S39))),MEDIAN(IF($F$7:$S$7="YES",F39:S39))),"")</f>
        <v/>
      </c>
      <c r="X39" s="63" t="str">
        <f t="shared" ref="X39" si="26">IF(U39="","Median","Mode")</f>
        <v>Median</v>
      </c>
      <c r="Y39" s="60"/>
      <c r="Z39" s="60"/>
      <c r="AA39" s="60"/>
      <c r="AB39" s="60"/>
      <c r="AC39" s="60"/>
      <c r="AD39" s="60"/>
      <c r="AE39" s="60"/>
      <c r="AF39" s="60"/>
      <c r="AG39" s="60"/>
      <c r="AH39" s="60"/>
      <c r="AI39" s="60"/>
      <c r="AJ39" s="60"/>
      <c r="AK39" s="60"/>
      <c r="AL39" s="60"/>
      <c r="AM39" s="60"/>
      <c r="AN39" s="60"/>
      <c r="AO39" s="60"/>
      <c r="AP39" s="60"/>
      <c r="AQ39" s="60"/>
      <c r="AR39" s="60"/>
    </row>
    <row r="40" spans="2:44" ht="15" hidden="1" customHeight="1" thickBot="1">
      <c r="B40" s="214">
        <f t="shared" ref="B40" si="27">B38+1</f>
        <v>16</v>
      </c>
      <c r="C40" s="216"/>
      <c r="D40" s="218"/>
      <c r="E40" s="56"/>
      <c r="F40" s="57">
        <v>0</v>
      </c>
      <c r="G40" s="57">
        <v>0</v>
      </c>
      <c r="H40" s="57">
        <v>0</v>
      </c>
      <c r="I40" s="57">
        <v>0</v>
      </c>
      <c r="J40" s="57">
        <v>0</v>
      </c>
      <c r="K40" s="57">
        <v>0</v>
      </c>
      <c r="L40" s="57">
        <v>0</v>
      </c>
      <c r="M40" s="57">
        <v>0</v>
      </c>
      <c r="N40" s="57">
        <v>0</v>
      </c>
      <c r="O40" s="57">
        <v>0</v>
      </c>
      <c r="P40" s="57">
        <v>0</v>
      </c>
      <c r="Q40" s="57">
        <v>0</v>
      </c>
      <c r="R40" s="57">
        <v>0</v>
      </c>
      <c r="S40" s="57">
        <v>0</v>
      </c>
      <c r="T40" s="58"/>
      <c r="U40" s="58"/>
      <c r="V40" s="58"/>
      <c r="W40" s="58"/>
      <c r="X40" s="59"/>
      <c r="Y40" s="60"/>
      <c r="Z40" s="60"/>
      <c r="AA40" s="60"/>
      <c r="AB40" s="60"/>
      <c r="AC40" s="60"/>
      <c r="AD40" s="60"/>
      <c r="AE40" s="60"/>
      <c r="AF40" s="60"/>
      <c r="AG40" s="60"/>
      <c r="AH40" s="60"/>
      <c r="AI40" s="60"/>
      <c r="AJ40" s="60"/>
      <c r="AK40" s="60"/>
      <c r="AL40" s="60"/>
      <c r="AM40" s="60"/>
      <c r="AN40" s="60"/>
      <c r="AO40" s="60"/>
      <c r="AP40" s="60"/>
      <c r="AQ40" s="60"/>
      <c r="AR40" s="60"/>
    </row>
    <row r="41" spans="2:44" hidden="1">
      <c r="B41" s="215"/>
      <c r="C41" s="217"/>
      <c r="D41" s="219"/>
      <c r="E41" s="61" t="s">
        <v>303</v>
      </c>
      <c r="F41" s="62">
        <f t="shared" ref="F41:S41" si="28">IF(ISBLANK(F40),"",IF(ISBLANK(F42),"",ROUND(F42-F40,10)))</f>
        <v>0</v>
      </c>
      <c r="G41" s="62">
        <f t="shared" si="28"/>
        <v>0</v>
      </c>
      <c r="H41" s="62">
        <f t="shared" si="28"/>
        <v>0</v>
      </c>
      <c r="I41" s="62">
        <f t="shared" si="28"/>
        <v>0</v>
      </c>
      <c r="J41" s="62">
        <f t="shared" si="28"/>
        <v>0</v>
      </c>
      <c r="K41" s="62">
        <f t="shared" si="28"/>
        <v>0</v>
      </c>
      <c r="L41" s="62">
        <f t="shared" si="28"/>
        <v>0</v>
      </c>
      <c r="M41" s="62">
        <f t="shared" si="28"/>
        <v>0</v>
      </c>
      <c r="N41" s="62">
        <f t="shared" si="28"/>
        <v>0</v>
      </c>
      <c r="O41" s="62">
        <f t="shared" si="28"/>
        <v>0</v>
      </c>
      <c r="P41" s="62">
        <f t="shared" si="28"/>
        <v>0</v>
      </c>
      <c r="Q41" s="62">
        <f t="shared" si="28"/>
        <v>0</v>
      </c>
      <c r="R41" s="62">
        <f t="shared" si="28"/>
        <v>0</v>
      </c>
      <c r="S41" s="62">
        <f t="shared" si="28"/>
        <v>0</v>
      </c>
      <c r="T41" s="63" t="s">
        <v>304</v>
      </c>
      <c r="U41" s="63" t="str" cm="1">
        <f t="array" ref="U41">IFERROR(IF(T41="NO",MODE(IF($F$7:$S$7="YES",IF(F41:S41&gt;0,F41:S41))),MODE(IF($F$7:$S$7="YES",F41:S41))),"")</f>
        <v/>
      </c>
      <c r="V41" s="63" t="s">
        <v>304</v>
      </c>
      <c r="W41" s="63" t="str" cm="1">
        <f t="array" ref="W41">IFERROR(IF(V41="NO",MEDIAN(IF($F$7:$S$7="YES",IF(F41:S41&gt;0,F41:S41))),MEDIAN(IF($F$7:$S$7="YES",F41:S41))),"")</f>
        <v/>
      </c>
      <c r="X41" s="63" t="str">
        <f t="shared" ref="X41" si="29">IF(U41="","Median","Mode")</f>
        <v>Median</v>
      </c>
      <c r="Y41" s="60"/>
      <c r="Z41" s="60"/>
      <c r="AA41" s="60"/>
      <c r="AB41" s="60"/>
      <c r="AC41" s="60"/>
      <c r="AD41" s="60"/>
      <c r="AE41" s="60"/>
      <c r="AF41" s="60"/>
      <c r="AG41" s="60"/>
      <c r="AH41" s="60"/>
      <c r="AI41" s="60"/>
      <c r="AJ41" s="60"/>
      <c r="AK41" s="60"/>
      <c r="AL41" s="60"/>
      <c r="AM41" s="60"/>
      <c r="AN41" s="60"/>
      <c r="AO41" s="60"/>
      <c r="AP41" s="60"/>
      <c r="AQ41" s="60"/>
      <c r="AR41" s="60"/>
    </row>
    <row r="42" spans="2:44" ht="15" hidden="1" customHeight="1" thickBot="1">
      <c r="B42" s="214">
        <f t="shared" ref="B42" si="30">B40+1</f>
        <v>17</v>
      </c>
      <c r="C42" s="216"/>
      <c r="D42" s="218"/>
      <c r="E42" s="56"/>
      <c r="F42" s="57">
        <v>0</v>
      </c>
      <c r="G42" s="57">
        <v>0</v>
      </c>
      <c r="H42" s="57">
        <v>0</v>
      </c>
      <c r="I42" s="57">
        <v>0</v>
      </c>
      <c r="J42" s="57">
        <v>0</v>
      </c>
      <c r="K42" s="57">
        <v>0</v>
      </c>
      <c r="L42" s="57">
        <v>0</v>
      </c>
      <c r="M42" s="57">
        <v>0</v>
      </c>
      <c r="N42" s="57">
        <v>0</v>
      </c>
      <c r="O42" s="57">
        <v>0</v>
      </c>
      <c r="P42" s="57">
        <v>0</v>
      </c>
      <c r="Q42" s="57">
        <v>0</v>
      </c>
      <c r="R42" s="57">
        <v>0</v>
      </c>
      <c r="S42" s="57">
        <v>0</v>
      </c>
      <c r="T42" s="58"/>
      <c r="U42" s="58"/>
      <c r="V42" s="58"/>
      <c r="W42" s="58"/>
      <c r="X42" s="59"/>
      <c r="Y42" s="60"/>
      <c r="Z42" s="60"/>
      <c r="AA42" s="60"/>
      <c r="AB42" s="60"/>
      <c r="AC42" s="60"/>
      <c r="AD42" s="60"/>
      <c r="AE42" s="60"/>
      <c r="AF42" s="60"/>
      <c r="AG42" s="60"/>
      <c r="AH42" s="60"/>
      <c r="AI42" s="60"/>
      <c r="AJ42" s="60"/>
      <c r="AK42" s="60"/>
      <c r="AL42" s="60"/>
      <c r="AM42" s="60"/>
      <c r="AN42" s="60"/>
      <c r="AO42" s="60"/>
      <c r="AP42" s="60"/>
      <c r="AQ42" s="60"/>
      <c r="AR42" s="60"/>
    </row>
    <row r="43" spans="2:44" hidden="1">
      <c r="B43" s="215"/>
      <c r="C43" s="217"/>
      <c r="D43" s="219"/>
      <c r="E43" s="61" t="s">
        <v>303</v>
      </c>
      <c r="F43" s="62">
        <f t="shared" ref="F43:S43" si="31">IF(ISBLANK(F42),"",IF(ISBLANK(F44),"",ROUND(F44-F42,10)))</f>
        <v>0</v>
      </c>
      <c r="G43" s="62">
        <f t="shared" si="31"/>
        <v>0</v>
      </c>
      <c r="H43" s="62">
        <f t="shared" si="31"/>
        <v>0</v>
      </c>
      <c r="I43" s="62">
        <f t="shared" si="31"/>
        <v>0</v>
      </c>
      <c r="J43" s="62">
        <f t="shared" si="31"/>
        <v>0</v>
      </c>
      <c r="K43" s="62">
        <f t="shared" si="31"/>
        <v>0</v>
      </c>
      <c r="L43" s="62">
        <f t="shared" si="31"/>
        <v>0</v>
      </c>
      <c r="M43" s="62">
        <f t="shared" si="31"/>
        <v>0</v>
      </c>
      <c r="N43" s="62">
        <f t="shared" si="31"/>
        <v>0</v>
      </c>
      <c r="O43" s="62">
        <f t="shared" si="31"/>
        <v>0</v>
      </c>
      <c r="P43" s="62">
        <f t="shared" si="31"/>
        <v>0</v>
      </c>
      <c r="Q43" s="62">
        <f t="shared" si="31"/>
        <v>0</v>
      </c>
      <c r="R43" s="62">
        <f t="shared" si="31"/>
        <v>0</v>
      </c>
      <c r="S43" s="62">
        <f t="shared" si="31"/>
        <v>0</v>
      </c>
      <c r="T43" s="63" t="s">
        <v>304</v>
      </c>
      <c r="U43" s="63" t="str" cm="1">
        <f t="array" ref="U43">IFERROR(IF(T43="NO",MODE(IF($F$7:$S$7="YES",IF(F43:S43&gt;0,F43:S43))),MODE(IF($F$7:$S$7="YES",F43:S43))),"")</f>
        <v/>
      </c>
      <c r="V43" s="63" t="s">
        <v>304</v>
      </c>
      <c r="W43" s="63" t="str" cm="1">
        <f t="array" ref="W43">IFERROR(IF(V43="NO",MEDIAN(IF($F$7:$S$7="YES",IF(F43:S43&gt;0,F43:S43))),MEDIAN(IF($F$7:$S$7="YES",F43:S43))),"")</f>
        <v/>
      </c>
      <c r="X43" s="63" t="str">
        <f t="shared" ref="X43" si="32">IF(U43="","Median","Mode")</f>
        <v>Median</v>
      </c>
      <c r="Y43" s="60"/>
      <c r="Z43" s="60"/>
      <c r="AA43" s="60"/>
      <c r="AB43" s="60"/>
      <c r="AC43" s="60"/>
      <c r="AD43" s="60"/>
      <c r="AE43" s="60"/>
      <c r="AF43" s="60"/>
      <c r="AG43" s="60"/>
      <c r="AH43" s="60"/>
      <c r="AI43" s="60"/>
      <c r="AJ43" s="60"/>
      <c r="AK43" s="60"/>
      <c r="AL43" s="60"/>
      <c r="AM43" s="60"/>
      <c r="AN43" s="60"/>
      <c r="AO43" s="60"/>
      <c r="AP43" s="60"/>
      <c r="AQ43" s="60"/>
      <c r="AR43" s="60"/>
    </row>
    <row r="44" spans="2:44" ht="15" hidden="1" customHeight="1" thickBot="1">
      <c r="B44" s="214">
        <f t="shared" ref="B44" si="33">B42+1</f>
        <v>18</v>
      </c>
      <c r="C44" s="216"/>
      <c r="D44" s="218"/>
      <c r="E44" s="56"/>
      <c r="F44" s="57">
        <v>0</v>
      </c>
      <c r="G44" s="57">
        <v>0</v>
      </c>
      <c r="H44" s="57">
        <v>0</v>
      </c>
      <c r="I44" s="57">
        <v>0</v>
      </c>
      <c r="J44" s="57">
        <v>0</v>
      </c>
      <c r="K44" s="57">
        <v>0</v>
      </c>
      <c r="L44" s="57">
        <v>0</v>
      </c>
      <c r="M44" s="57">
        <v>0</v>
      </c>
      <c r="N44" s="57">
        <v>0</v>
      </c>
      <c r="O44" s="57">
        <v>0</v>
      </c>
      <c r="P44" s="57">
        <v>0</v>
      </c>
      <c r="Q44" s="57">
        <v>0</v>
      </c>
      <c r="R44" s="57">
        <v>0</v>
      </c>
      <c r="S44" s="57">
        <v>0</v>
      </c>
      <c r="T44" s="58"/>
      <c r="U44" s="58"/>
      <c r="V44" s="58"/>
      <c r="W44" s="58"/>
      <c r="X44" s="59"/>
      <c r="Y44" s="60"/>
      <c r="Z44" s="60"/>
      <c r="AA44" s="60"/>
      <c r="AB44" s="60"/>
      <c r="AC44" s="60"/>
      <c r="AD44" s="60"/>
      <c r="AE44" s="60"/>
      <c r="AF44" s="60"/>
      <c r="AG44" s="60"/>
      <c r="AH44" s="60"/>
      <c r="AI44" s="60"/>
      <c r="AJ44" s="60"/>
      <c r="AK44" s="60"/>
      <c r="AL44" s="60"/>
      <c r="AM44" s="60"/>
      <c r="AN44" s="60"/>
      <c r="AO44" s="60"/>
      <c r="AP44" s="60"/>
      <c r="AQ44" s="60"/>
      <c r="AR44" s="60"/>
    </row>
    <row r="45" spans="2:44" hidden="1">
      <c r="B45" s="215"/>
      <c r="C45" s="217"/>
      <c r="D45" s="219"/>
      <c r="E45" s="61" t="s">
        <v>303</v>
      </c>
      <c r="F45" s="62">
        <f t="shared" ref="F45:S45" si="34">IF(ISBLANK(F44),"",IF(ISBLANK(F46),"",ROUND(F46-F44,10)))</f>
        <v>0</v>
      </c>
      <c r="G45" s="62">
        <f t="shared" si="34"/>
        <v>0</v>
      </c>
      <c r="H45" s="62">
        <f t="shared" si="34"/>
        <v>0</v>
      </c>
      <c r="I45" s="62">
        <f t="shared" si="34"/>
        <v>0</v>
      </c>
      <c r="J45" s="62">
        <f t="shared" si="34"/>
        <v>0</v>
      </c>
      <c r="K45" s="62">
        <f t="shared" si="34"/>
        <v>0</v>
      </c>
      <c r="L45" s="62">
        <f t="shared" si="34"/>
        <v>0</v>
      </c>
      <c r="M45" s="62">
        <f t="shared" si="34"/>
        <v>0</v>
      </c>
      <c r="N45" s="62">
        <f t="shared" si="34"/>
        <v>0</v>
      </c>
      <c r="O45" s="62">
        <f t="shared" si="34"/>
        <v>0</v>
      </c>
      <c r="P45" s="62">
        <f t="shared" si="34"/>
        <v>0</v>
      </c>
      <c r="Q45" s="62">
        <f t="shared" si="34"/>
        <v>0</v>
      </c>
      <c r="R45" s="62">
        <f t="shared" si="34"/>
        <v>0</v>
      </c>
      <c r="S45" s="62">
        <f t="shared" si="34"/>
        <v>0</v>
      </c>
      <c r="T45" s="63" t="s">
        <v>304</v>
      </c>
      <c r="U45" s="63" t="str" cm="1">
        <f t="array" ref="U45">IFERROR(IF(T45="NO",MODE(IF($F$7:$S$7="YES",IF(F45:S45&gt;0,F45:S45))),MODE(IF($F$7:$S$7="YES",F45:S45))),"")</f>
        <v/>
      </c>
      <c r="V45" s="63" t="s">
        <v>304</v>
      </c>
      <c r="W45" s="63" t="str" cm="1">
        <f t="array" ref="W45">IFERROR(IF(V45="NO",MEDIAN(IF($F$7:$S$7="YES",IF(F45:S45&gt;0,F45:S45))),MEDIAN(IF($F$7:$S$7="YES",F45:S45))),"")</f>
        <v/>
      </c>
      <c r="X45" s="63" t="str">
        <f t="shared" ref="X45" si="35">IF(U45="","Median","Mode")</f>
        <v>Median</v>
      </c>
      <c r="Y45" s="60"/>
      <c r="Z45" s="60"/>
      <c r="AA45" s="60"/>
      <c r="AB45" s="60"/>
      <c r="AC45" s="60"/>
      <c r="AD45" s="60"/>
      <c r="AE45" s="60"/>
      <c r="AF45" s="60"/>
      <c r="AG45" s="60"/>
      <c r="AH45" s="60"/>
      <c r="AI45" s="60"/>
      <c r="AJ45" s="60"/>
      <c r="AK45" s="60"/>
      <c r="AL45" s="60"/>
      <c r="AM45" s="60"/>
      <c r="AN45" s="60"/>
      <c r="AO45" s="60"/>
      <c r="AP45" s="60"/>
      <c r="AQ45" s="60"/>
      <c r="AR45" s="60"/>
    </row>
    <row r="46" spans="2:44" ht="15" hidden="1" customHeight="1" thickBot="1">
      <c r="B46" s="214">
        <f t="shared" ref="B46" si="36">B44+1</f>
        <v>19</v>
      </c>
      <c r="C46" s="216"/>
      <c r="D46" s="218"/>
      <c r="E46" s="56"/>
      <c r="F46" s="57">
        <v>0</v>
      </c>
      <c r="G46" s="57">
        <v>0</v>
      </c>
      <c r="H46" s="57">
        <v>0</v>
      </c>
      <c r="I46" s="57">
        <v>0</v>
      </c>
      <c r="J46" s="57">
        <v>0</v>
      </c>
      <c r="K46" s="57">
        <v>0</v>
      </c>
      <c r="L46" s="57">
        <v>0</v>
      </c>
      <c r="M46" s="57">
        <v>0</v>
      </c>
      <c r="N46" s="57">
        <v>0</v>
      </c>
      <c r="O46" s="57">
        <v>0</v>
      </c>
      <c r="P46" s="57">
        <v>0</v>
      </c>
      <c r="Q46" s="57">
        <v>0</v>
      </c>
      <c r="R46" s="57">
        <v>0</v>
      </c>
      <c r="S46" s="57">
        <v>0</v>
      </c>
      <c r="T46" s="58"/>
      <c r="U46" s="58"/>
      <c r="V46" s="58"/>
      <c r="W46" s="58"/>
      <c r="X46" s="59"/>
      <c r="Y46" s="60"/>
      <c r="Z46" s="60"/>
      <c r="AA46" s="60"/>
      <c r="AB46" s="60"/>
      <c r="AC46" s="60"/>
      <c r="AD46" s="60"/>
      <c r="AE46" s="60"/>
      <c r="AF46" s="60"/>
      <c r="AG46" s="60"/>
      <c r="AH46" s="60"/>
      <c r="AI46" s="60"/>
      <c r="AJ46" s="60"/>
      <c r="AK46" s="60"/>
      <c r="AL46" s="60"/>
      <c r="AM46" s="60"/>
      <c r="AN46" s="60"/>
      <c r="AO46" s="60"/>
      <c r="AP46" s="60"/>
      <c r="AQ46" s="60"/>
      <c r="AR46" s="60"/>
    </row>
    <row r="47" spans="2:44" hidden="1">
      <c r="B47" s="215"/>
      <c r="C47" s="217"/>
      <c r="D47" s="219"/>
      <c r="E47" s="61" t="s">
        <v>303</v>
      </c>
      <c r="F47" s="62">
        <f t="shared" ref="F47:S47" si="37">IF(ISBLANK(F46),"",IF(ISBLANK(F48),"",ROUND(F48-F46,10)))</f>
        <v>0</v>
      </c>
      <c r="G47" s="62">
        <f t="shared" si="37"/>
        <v>0</v>
      </c>
      <c r="H47" s="62">
        <f t="shared" si="37"/>
        <v>0</v>
      </c>
      <c r="I47" s="62">
        <f t="shared" si="37"/>
        <v>0</v>
      </c>
      <c r="J47" s="62">
        <f t="shared" si="37"/>
        <v>0</v>
      </c>
      <c r="K47" s="62">
        <f t="shared" si="37"/>
        <v>0</v>
      </c>
      <c r="L47" s="62">
        <f t="shared" si="37"/>
        <v>0</v>
      </c>
      <c r="M47" s="62">
        <f t="shared" si="37"/>
        <v>0</v>
      </c>
      <c r="N47" s="62">
        <f t="shared" si="37"/>
        <v>0</v>
      </c>
      <c r="O47" s="62">
        <f t="shared" si="37"/>
        <v>0</v>
      </c>
      <c r="P47" s="62">
        <f t="shared" si="37"/>
        <v>0</v>
      </c>
      <c r="Q47" s="62">
        <f t="shared" si="37"/>
        <v>0</v>
      </c>
      <c r="R47" s="62">
        <f t="shared" si="37"/>
        <v>0</v>
      </c>
      <c r="S47" s="62">
        <f t="shared" si="37"/>
        <v>0</v>
      </c>
      <c r="T47" s="63" t="s">
        <v>304</v>
      </c>
      <c r="U47" s="63" t="str" cm="1">
        <f t="array" ref="U47">IFERROR(IF(T47="NO",MODE(IF($F$7:$S$7="YES",IF(F47:S47&gt;0,F47:S47))),MODE(IF($F$7:$S$7="YES",F47:S47))),"")</f>
        <v/>
      </c>
      <c r="V47" s="63" t="s">
        <v>304</v>
      </c>
      <c r="W47" s="63" t="str" cm="1">
        <f t="array" ref="W47">IFERROR(IF(V47="NO",MEDIAN(IF($F$7:$S$7="YES",IF(F47:S47&gt;0,F47:S47))),MEDIAN(IF($F$7:$S$7="YES",F47:S47))),"")</f>
        <v/>
      </c>
      <c r="X47" s="63" t="str">
        <f t="shared" ref="X47" si="38">IF(U47="","Median","Mode")</f>
        <v>Median</v>
      </c>
      <c r="Y47" s="60"/>
      <c r="Z47" s="60"/>
      <c r="AA47" s="60"/>
      <c r="AB47" s="60"/>
      <c r="AC47" s="60"/>
      <c r="AD47" s="60"/>
      <c r="AE47" s="60"/>
      <c r="AF47" s="60"/>
      <c r="AG47" s="60"/>
      <c r="AH47" s="60"/>
      <c r="AI47" s="60"/>
      <c r="AJ47" s="60"/>
      <c r="AK47" s="60"/>
      <c r="AL47" s="60"/>
      <c r="AM47" s="60"/>
      <c r="AN47" s="60"/>
      <c r="AO47" s="60"/>
      <c r="AP47" s="60"/>
      <c r="AQ47" s="60"/>
      <c r="AR47" s="60"/>
    </row>
    <row r="48" spans="2:44" ht="15" hidden="1" customHeight="1" thickBot="1">
      <c r="B48" s="214">
        <f t="shared" ref="B48" si="39">B46+1</f>
        <v>20</v>
      </c>
      <c r="C48" s="216"/>
      <c r="D48" s="218"/>
      <c r="E48" s="56"/>
      <c r="F48" s="57">
        <v>0</v>
      </c>
      <c r="G48" s="57">
        <v>0</v>
      </c>
      <c r="H48" s="57">
        <v>0</v>
      </c>
      <c r="I48" s="57">
        <v>0</v>
      </c>
      <c r="J48" s="57">
        <v>0</v>
      </c>
      <c r="K48" s="57">
        <v>0</v>
      </c>
      <c r="L48" s="57">
        <v>0</v>
      </c>
      <c r="M48" s="57">
        <v>0</v>
      </c>
      <c r="N48" s="57">
        <v>0</v>
      </c>
      <c r="O48" s="57">
        <v>0</v>
      </c>
      <c r="P48" s="57">
        <v>0</v>
      </c>
      <c r="Q48" s="57">
        <v>0</v>
      </c>
      <c r="R48" s="57">
        <v>0</v>
      </c>
      <c r="S48" s="57">
        <v>0</v>
      </c>
      <c r="T48" s="58"/>
      <c r="U48" s="58"/>
      <c r="V48" s="58"/>
      <c r="W48" s="58"/>
      <c r="X48" s="59"/>
      <c r="Y48" s="60"/>
      <c r="Z48" s="60"/>
      <c r="AA48" s="60"/>
      <c r="AB48" s="60"/>
      <c r="AC48" s="60"/>
      <c r="AD48" s="60"/>
      <c r="AE48" s="60"/>
      <c r="AF48" s="60"/>
      <c r="AG48" s="60"/>
      <c r="AH48" s="60"/>
      <c r="AI48" s="60"/>
      <c r="AJ48" s="60"/>
      <c r="AK48" s="60"/>
      <c r="AL48" s="60"/>
      <c r="AM48" s="60"/>
      <c r="AN48" s="60"/>
      <c r="AO48" s="60"/>
      <c r="AP48" s="60"/>
      <c r="AQ48" s="60"/>
      <c r="AR48" s="60"/>
    </row>
    <row r="49" spans="2:44" hidden="1">
      <c r="B49" s="215"/>
      <c r="C49" s="217"/>
      <c r="D49" s="219"/>
      <c r="E49" s="61" t="s">
        <v>303</v>
      </c>
      <c r="F49" s="62">
        <f t="shared" ref="F49:S49" si="40">IF(ISBLANK(F48),"",IF(ISBLANK(F50),"",ROUND(F50-F48,10)))</f>
        <v>0</v>
      </c>
      <c r="G49" s="62">
        <f t="shared" si="40"/>
        <v>0</v>
      </c>
      <c r="H49" s="62">
        <f t="shared" si="40"/>
        <v>0</v>
      </c>
      <c r="I49" s="62">
        <f t="shared" si="40"/>
        <v>0</v>
      </c>
      <c r="J49" s="62">
        <f t="shared" si="40"/>
        <v>0</v>
      </c>
      <c r="K49" s="62">
        <f t="shared" si="40"/>
        <v>0</v>
      </c>
      <c r="L49" s="62">
        <f t="shared" si="40"/>
        <v>0</v>
      </c>
      <c r="M49" s="62">
        <f t="shared" si="40"/>
        <v>0</v>
      </c>
      <c r="N49" s="62">
        <f t="shared" si="40"/>
        <v>0</v>
      </c>
      <c r="O49" s="62">
        <f t="shared" si="40"/>
        <v>0</v>
      </c>
      <c r="P49" s="62">
        <f t="shared" si="40"/>
        <v>0</v>
      </c>
      <c r="Q49" s="62">
        <f t="shared" si="40"/>
        <v>0</v>
      </c>
      <c r="R49" s="62">
        <f t="shared" si="40"/>
        <v>0</v>
      </c>
      <c r="S49" s="62">
        <f t="shared" si="40"/>
        <v>0</v>
      </c>
      <c r="T49" s="63" t="s">
        <v>304</v>
      </c>
      <c r="U49" s="63" t="str" cm="1">
        <f t="array" ref="U49">IFERROR(IF(T49="NO",MODE(IF($F$7:$S$7="YES",IF(F49:S49&gt;0,F49:S49))),MODE(IF($F$7:$S$7="YES",F49:S49))),"")</f>
        <v/>
      </c>
      <c r="V49" s="63" t="s">
        <v>304</v>
      </c>
      <c r="W49" s="63" t="str" cm="1">
        <f t="array" ref="W49">IFERROR(IF(V49="NO",MEDIAN(IF($F$7:$S$7="YES",IF(F49:S49&gt;0,F49:S49))),MEDIAN(IF($F$7:$S$7="YES",F49:S49))),"")</f>
        <v/>
      </c>
      <c r="X49" s="63" t="str">
        <f t="shared" ref="X49" si="41">IF(U49="","Median","Mode")</f>
        <v>Median</v>
      </c>
      <c r="Y49" s="60"/>
      <c r="Z49" s="60"/>
      <c r="AA49" s="60"/>
      <c r="AB49" s="60"/>
      <c r="AC49" s="60"/>
      <c r="AD49" s="60"/>
      <c r="AE49" s="60"/>
      <c r="AF49" s="60"/>
      <c r="AG49" s="60"/>
      <c r="AH49" s="60"/>
      <c r="AI49" s="60"/>
      <c r="AJ49" s="60"/>
      <c r="AK49" s="60"/>
      <c r="AL49" s="60"/>
      <c r="AM49" s="60"/>
      <c r="AN49" s="60"/>
      <c r="AO49" s="60"/>
      <c r="AP49" s="60"/>
      <c r="AQ49" s="60"/>
      <c r="AR49" s="60"/>
    </row>
    <row r="50" spans="2:44" ht="15" hidden="1" customHeight="1" thickBot="1">
      <c r="B50" s="214">
        <f t="shared" ref="B50" si="42">B48+1</f>
        <v>21</v>
      </c>
      <c r="C50" s="216"/>
      <c r="D50" s="218"/>
      <c r="E50" s="56"/>
      <c r="F50" s="57">
        <v>0</v>
      </c>
      <c r="G50" s="57">
        <v>0</v>
      </c>
      <c r="H50" s="57">
        <v>0</v>
      </c>
      <c r="I50" s="57">
        <v>0</v>
      </c>
      <c r="J50" s="57">
        <v>0</v>
      </c>
      <c r="K50" s="57">
        <v>0</v>
      </c>
      <c r="L50" s="57">
        <v>0</v>
      </c>
      <c r="M50" s="57">
        <v>0</v>
      </c>
      <c r="N50" s="57">
        <v>0</v>
      </c>
      <c r="O50" s="57">
        <v>0</v>
      </c>
      <c r="P50" s="57">
        <v>0</v>
      </c>
      <c r="Q50" s="57">
        <v>0</v>
      </c>
      <c r="R50" s="57">
        <v>0</v>
      </c>
      <c r="S50" s="57">
        <v>0</v>
      </c>
      <c r="T50" s="58"/>
      <c r="U50" s="58"/>
      <c r="V50" s="58"/>
      <c r="W50" s="58"/>
      <c r="X50" s="59"/>
      <c r="Y50" s="60"/>
      <c r="Z50" s="60"/>
      <c r="AA50" s="60"/>
      <c r="AB50" s="60"/>
      <c r="AC50" s="60"/>
      <c r="AD50" s="60"/>
      <c r="AE50" s="60"/>
      <c r="AF50" s="60"/>
      <c r="AG50" s="60"/>
      <c r="AH50" s="60"/>
      <c r="AI50" s="60"/>
      <c r="AJ50" s="60"/>
      <c r="AK50" s="60"/>
      <c r="AL50" s="60"/>
      <c r="AM50" s="60"/>
      <c r="AN50" s="60"/>
      <c r="AO50" s="60"/>
      <c r="AP50" s="60"/>
      <c r="AQ50" s="60"/>
      <c r="AR50" s="60"/>
    </row>
    <row r="51" spans="2:44" hidden="1">
      <c r="B51" s="215"/>
      <c r="C51" s="217"/>
      <c r="D51" s="219"/>
      <c r="E51" s="61" t="s">
        <v>303</v>
      </c>
      <c r="F51" s="62">
        <f t="shared" ref="F51:S51" si="43">IF(ISBLANK(F50),"",IF(ISBLANK(F52),"",ROUND(F52-F50,10)))</f>
        <v>0</v>
      </c>
      <c r="G51" s="62">
        <f t="shared" si="43"/>
        <v>0</v>
      </c>
      <c r="H51" s="62">
        <f t="shared" si="43"/>
        <v>0</v>
      </c>
      <c r="I51" s="62">
        <f t="shared" si="43"/>
        <v>0</v>
      </c>
      <c r="J51" s="62">
        <f t="shared" si="43"/>
        <v>0</v>
      </c>
      <c r="K51" s="62">
        <f t="shared" si="43"/>
        <v>0</v>
      </c>
      <c r="L51" s="62">
        <f t="shared" si="43"/>
        <v>0</v>
      </c>
      <c r="M51" s="62">
        <f t="shared" si="43"/>
        <v>0</v>
      </c>
      <c r="N51" s="62">
        <f t="shared" si="43"/>
        <v>0</v>
      </c>
      <c r="O51" s="62">
        <f t="shared" si="43"/>
        <v>0</v>
      </c>
      <c r="P51" s="62">
        <f t="shared" si="43"/>
        <v>0</v>
      </c>
      <c r="Q51" s="62">
        <f t="shared" si="43"/>
        <v>0</v>
      </c>
      <c r="R51" s="62">
        <f t="shared" si="43"/>
        <v>0</v>
      </c>
      <c r="S51" s="62">
        <f t="shared" si="43"/>
        <v>0</v>
      </c>
      <c r="T51" s="63" t="s">
        <v>304</v>
      </c>
      <c r="U51" s="63" t="str" cm="1">
        <f t="array" ref="U51">IFERROR(IF(T51="NO",MODE(IF($F$7:$S$7="YES",IF(F51:S51&gt;0,F51:S51))),MODE(IF($F$7:$S$7="YES",F51:S51))),"")</f>
        <v/>
      </c>
      <c r="V51" s="63" t="s">
        <v>304</v>
      </c>
      <c r="W51" s="63" t="str" cm="1">
        <f t="array" ref="W51">IFERROR(IF(V51="NO",MEDIAN(IF($F$7:$S$7="YES",IF(F51:S51&gt;0,F51:S51))),MEDIAN(IF($F$7:$S$7="YES",F51:S51))),"")</f>
        <v/>
      </c>
      <c r="X51" s="63" t="str">
        <f t="shared" ref="X51" si="44">IF(U51="","Median","Mode")</f>
        <v>Median</v>
      </c>
      <c r="Y51" s="60"/>
      <c r="Z51" s="60"/>
      <c r="AA51" s="60"/>
      <c r="AB51" s="60"/>
      <c r="AC51" s="60"/>
      <c r="AD51" s="60"/>
      <c r="AE51" s="60"/>
      <c r="AF51" s="60"/>
      <c r="AG51" s="60"/>
      <c r="AH51" s="60"/>
      <c r="AI51" s="60"/>
      <c r="AJ51" s="60"/>
      <c r="AK51" s="60"/>
      <c r="AL51" s="60"/>
      <c r="AM51" s="60"/>
      <c r="AN51" s="60"/>
      <c r="AO51" s="60"/>
      <c r="AP51" s="60"/>
      <c r="AQ51" s="60"/>
      <c r="AR51" s="60"/>
    </row>
    <row r="52" spans="2:44" ht="15" hidden="1" customHeight="1" thickBot="1">
      <c r="B52" s="214">
        <f t="shared" ref="B52" si="45">B50+1</f>
        <v>22</v>
      </c>
      <c r="C52" s="216"/>
      <c r="D52" s="218"/>
      <c r="E52" s="56"/>
      <c r="F52" s="57">
        <v>0</v>
      </c>
      <c r="G52" s="57">
        <v>0</v>
      </c>
      <c r="H52" s="57">
        <v>0</v>
      </c>
      <c r="I52" s="57">
        <v>0</v>
      </c>
      <c r="J52" s="57">
        <v>0</v>
      </c>
      <c r="K52" s="57">
        <v>0</v>
      </c>
      <c r="L52" s="57">
        <v>0</v>
      </c>
      <c r="M52" s="57">
        <v>0</v>
      </c>
      <c r="N52" s="57">
        <v>0</v>
      </c>
      <c r="O52" s="57">
        <v>0</v>
      </c>
      <c r="P52" s="57">
        <v>0</v>
      </c>
      <c r="Q52" s="57">
        <v>0</v>
      </c>
      <c r="R52" s="57">
        <v>0</v>
      </c>
      <c r="S52" s="57">
        <v>0</v>
      </c>
      <c r="T52" s="58"/>
      <c r="U52" s="58"/>
      <c r="V52" s="58"/>
      <c r="W52" s="58"/>
      <c r="X52" s="59"/>
      <c r="Y52" s="60"/>
      <c r="Z52" s="60"/>
      <c r="AA52" s="60"/>
      <c r="AB52" s="60"/>
      <c r="AC52" s="60"/>
      <c r="AD52" s="60"/>
      <c r="AE52" s="60"/>
      <c r="AF52" s="60"/>
      <c r="AG52" s="60"/>
      <c r="AH52" s="60"/>
      <c r="AI52" s="60"/>
      <c r="AJ52" s="60"/>
      <c r="AK52" s="60"/>
      <c r="AL52" s="60"/>
      <c r="AM52" s="60"/>
      <c r="AN52" s="60"/>
      <c r="AO52" s="60"/>
      <c r="AP52" s="60"/>
      <c r="AQ52" s="60"/>
      <c r="AR52" s="60"/>
    </row>
    <row r="53" spans="2:44" hidden="1">
      <c r="B53" s="215"/>
      <c r="C53" s="217"/>
      <c r="D53" s="219"/>
      <c r="E53" s="61" t="s">
        <v>303</v>
      </c>
      <c r="F53" s="62">
        <f t="shared" ref="F53:S53" si="46">IF(ISBLANK(F52),"",IF(ISBLANK(F54),"",ROUND(F54-F52,10)))</f>
        <v>0</v>
      </c>
      <c r="G53" s="62">
        <f t="shared" si="46"/>
        <v>0</v>
      </c>
      <c r="H53" s="62">
        <f t="shared" si="46"/>
        <v>0</v>
      </c>
      <c r="I53" s="62">
        <f t="shared" si="46"/>
        <v>0</v>
      </c>
      <c r="J53" s="62">
        <f t="shared" si="46"/>
        <v>0</v>
      </c>
      <c r="K53" s="62">
        <f t="shared" si="46"/>
        <v>0</v>
      </c>
      <c r="L53" s="62">
        <f t="shared" si="46"/>
        <v>0</v>
      </c>
      <c r="M53" s="62">
        <f t="shared" si="46"/>
        <v>0</v>
      </c>
      <c r="N53" s="62">
        <f t="shared" si="46"/>
        <v>0</v>
      </c>
      <c r="O53" s="62">
        <f t="shared" si="46"/>
        <v>0</v>
      </c>
      <c r="P53" s="62">
        <f t="shared" si="46"/>
        <v>0</v>
      </c>
      <c r="Q53" s="62">
        <f t="shared" si="46"/>
        <v>0</v>
      </c>
      <c r="R53" s="62">
        <f t="shared" si="46"/>
        <v>0</v>
      </c>
      <c r="S53" s="62">
        <f t="shared" si="46"/>
        <v>0</v>
      </c>
      <c r="T53" s="63" t="s">
        <v>304</v>
      </c>
      <c r="U53" s="63" t="str" cm="1">
        <f t="array" ref="U53">IFERROR(IF(T53="NO",MODE(IF($F$7:$S$7="YES",IF(F53:S53&gt;0,F53:S53))),MODE(IF($F$7:$S$7="YES",F53:S53))),"")</f>
        <v/>
      </c>
      <c r="V53" s="63" t="s">
        <v>304</v>
      </c>
      <c r="W53" s="63" t="str" cm="1">
        <f t="array" ref="W53">IFERROR(IF(V53="NO",MEDIAN(IF($F$7:$S$7="YES",IF(F53:S53&gt;0,F53:S53))),MEDIAN(IF($F$7:$S$7="YES",F53:S53))),"")</f>
        <v/>
      </c>
      <c r="X53" s="63" t="str">
        <f t="shared" ref="X53" si="47">IF(U53="","Median","Mode")</f>
        <v>Median</v>
      </c>
      <c r="Y53" s="60"/>
      <c r="Z53" s="60"/>
      <c r="AA53" s="60"/>
      <c r="AB53" s="60"/>
      <c r="AC53" s="60"/>
      <c r="AD53" s="60"/>
      <c r="AE53" s="60"/>
      <c r="AF53" s="60"/>
      <c r="AG53" s="60"/>
      <c r="AH53" s="60"/>
      <c r="AI53" s="60"/>
      <c r="AJ53" s="60"/>
      <c r="AK53" s="60"/>
      <c r="AL53" s="60"/>
      <c r="AM53" s="60"/>
      <c r="AN53" s="60"/>
      <c r="AO53" s="60"/>
      <c r="AP53" s="60"/>
      <c r="AQ53" s="60"/>
      <c r="AR53" s="60"/>
    </row>
    <row r="54" spans="2:44" ht="15" hidden="1" customHeight="1" thickBot="1">
      <c r="B54" s="214">
        <f t="shared" ref="B54" si="48">B52+1</f>
        <v>23</v>
      </c>
      <c r="C54" s="216"/>
      <c r="D54" s="218"/>
      <c r="E54" s="56"/>
      <c r="F54" s="57">
        <v>0</v>
      </c>
      <c r="G54" s="57">
        <v>0</v>
      </c>
      <c r="H54" s="57">
        <v>0</v>
      </c>
      <c r="I54" s="57">
        <v>0</v>
      </c>
      <c r="J54" s="57">
        <v>0</v>
      </c>
      <c r="K54" s="57">
        <v>0</v>
      </c>
      <c r="L54" s="57">
        <v>0</v>
      </c>
      <c r="M54" s="57">
        <v>0</v>
      </c>
      <c r="N54" s="57">
        <v>0</v>
      </c>
      <c r="O54" s="57">
        <v>0</v>
      </c>
      <c r="P54" s="57">
        <v>0</v>
      </c>
      <c r="Q54" s="57">
        <v>0</v>
      </c>
      <c r="R54" s="57">
        <v>0</v>
      </c>
      <c r="S54" s="57">
        <v>0</v>
      </c>
      <c r="T54" s="58"/>
      <c r="U54" s="58"/>
      <c r="V54" s="58"/>
      <c r="W54" s="58"/>
      <c r="X54" s="59"/>
      <c r="Y54" s="60"/>
      <c r="Z54" s="60"/>
      <c r="AA54" s="60"/>
      <c r="AB54" s="60"/>
      <c r="AC54" s="60"/>
      <c r="AD54" s="60"/>
      <c r="AE54" s="60"/>
      <c r="AF54" s="60"/>
      <c r="AG54" s="60"/>
      <c r="AH54" s="60"/>
      <c r="AI54" s="60"/>
      <c r="AJ54" s="60"/>
      <c r="AK54" s="60"/>
      <c r="AL54" s="60"/>
      <c r="AM54" s="60"/>
      <c r="AN54" s="60"/>
      <c r="AO54" s="60"/>
      <c r="AP54" s="60"/>
      <c r="AQ54" s="60"/>
      <c r="AR54" s="60"/>
    </row>
    <row r="55" spans="2:44" hidden="1">
      <c r="B55" s="215"/>
      <c r="C55" s="217"/>
      <c r="D55" s="219"/>
      <c r="E55" s="61" t="s">
        <v>303</v>
      </c>
      <c r="F55" s="62">
        <f t="shared" ref="F55:S55" si="49">IF(ISBLANK(F54),"",IF(ISBLANK(F56),"",ROUND(F56-F54,10)))</f>
        <v>0</v>
      </c>
      <c r="G55" s="62">
        <f t="shared" si="49"/>
        <v>0</v>
      </c>
      <c r="H55" s="62">
        <f t="shared" si="49"/>
        <v>0</v>
      </c>
      <c r="I55" s="62">
        <f t="shared" si="49"/>
        <v>0</v>
      </c>
      <c r="J55" s="62">
        <f t="shared" si="49"/>
        <v>0</v>
      </c>
      <c r="K55" s="62">
        <f t="shared" si="49"/>
        <v>0</v>
      </c>
      <c r="L55" s="62">
        <f t="shared" si="49"/>
        <v>0</v>
      </c>
      <c r="M55" s="62">
        <f t="shared" si="49"/>
        <v>0</v>
      </c>
      <c r="N55" s="62">
        <f t="shared" si="49"/>
        <v>0</v>
      </c>
      <c r="O55" s="62">
        <f t="shared" si="49"/>
        <v>0</v>
      </c>
      <c r="P55" s="62">
        <f t="shared" si="49"/>
        <v>0</v>
      </c>
      <c r="Q55" s="62">
        <f t="shared" si="49"/>
        <v>0</v>
      </c>
      <c r="R55" s="62">
        <f t="shared" si="49"/>
        <v>0</v>
      </c>
      <c r="S55" s="62">
        <f t="shared" si="49"/>
        <v>0</v>
      </c>
      <c r="T55" s="63" t="s">
        <v>304</v>
      </c>
      <c r="U55" s="63" t="str" cm="1">
        <f t="array" ref="U55">IFERROR(IF(T55="NO",MODE(IF($F$7:$S$7="YES",IF(F55:S55&gt;0,F55:S55))),MODE(IF($F$7:$S$7="YES",F55:S55))),"")</f>
        <v/>
      </c>
      <c r="V55" s="63" t="s">
        <v>304</v>
      </c>
      <c r="W55" s="63" t="str" cm="1">
        <f t="array" ref="W55">IFERROR(IF(V55="NO",MEDIAN(IF($F$7:$S$7="YES",IF(F55:S55&gt;0,F55:S55))),MEDIAN(IF($F$7:$S$7="YES",F55:S55))),"")</f>
        <v/>
      </c>
      <c r="X55" s="63" t="str">
        <f t="shared" ref="X55" si="50">IF(U55="","Median","Mode")</f>
        <v>Median</v>
      </c>
      <c r="Y55" s="60"/>
      <c r="Z55" s="60"/>
      <c r="AA55" s="60"/>
      <c r="AB55" s="60"/>
      <c r="AC55" s="60"/>
      <c r="AD55" s="60"/>
      <c r="AE55" s="60"/>
      <c r="AF55" s="60"/>
      <c r="AG55" s="60"/>
      <c r="AH55" s="60"/>
      <c r="AI55" s="60"/>
      <c r="AJ55" s="60"/>
      <c r="AK55" s="60"/>
      <c r="AL55" s="60"/>
      <c r="AM55" s="60"/>
      <c r="AN55" s="60"/>
      <c r="AO55" s="60"/>
      <c r="AP55" s="60"/>
      <c r="AQ55" s="60"/>
      <c r="AR55" s="60"/>
    </row>
    <row r="56" spans="2:44" ht="15" hidden="1" customHeight="1" thickBot="1">
      <c r="B56" s="214">
        <f t="shared" ref="B56" si="51">B54+1</f>
        <v>24</v>
      </c>
      <c r="C56" s="216"/>
      <c r="D56" s="218"/>
      <c r="E56" s="56"/>
      <c r="F56" s="57">
        <v>0</v>
      </c>
      <c r="G56" s="57">
        <v>0</v>
      </c>
      <c r="H56" s="57">
        <v>0</v>
      </c>
      <c r="I56" s="57">
        <v>0</v>
      </c>
      <c r="J56" s="57">
        <v>0</v>
      </c>
      <c r="K56" s="57">
        <v>0</v>
      </c>
      <c r="L56" s="57">
        <v>0</v>
      </c>
      <c r="M56" s="57">
        <v>0</v>
      </c>
      <c r="N56" s="57">
        <v>0</v>
      </c>
      <c r="O56" s="57">
        <v>0</v>
      </c>
      <c r="P56" s="57">
        <v>0</v>
      </c>
      <c r="Q56" s="57">
        <v>0</v>
      </c>
      <c r="R56" s="57">
        <v>0</v>
      </c>
      <c r="S56" s="57">
        <v>0</v>
      </c>
      <c r="T56" s="58"/>
      <c r="U56" s="58"/>
      <c r="V56" s="58"/>
      <c r="W56" s="58"/>
      <c r="X56" s="59"/>
      <c r="Y56" s="60"/>
      <c r="Z56" s="60"/>
      <c r="AA56" s="60"/>
      <c r="AB56" s="60"/>
      <c r="AC56" s="60"/>
      <c r="AD56" s="60"/>
      <c r="AE56" s="60"/>
      <c r="AF56" s="60"/>
      <c r="AG56" s="60"/>
      <c r="AH56" s="60"/>
      <c r="AI56" s="60"/>
      <c r="AJ56" s="60"/>
      <c r="AK56" s="60"/>
      <c r="AL56" s="60"/>
      <c r="AM56" s="60"/>
      <c r="AN56" s="60"/>
      <c r="AO56" s="60"/>
      <c r="AP56" s="60"/>
      <c r="AQ56" s="60"/>
      <c r="AR56" s="60"/>
    </row>
    <row r="57" spans="2:44" hidden="1">
      <c r="B57" s="215"/>
      <c r="C57" s="217"/>
      <c r="D57" s="219"/>
      <c r="E57" s="61" t="s">
        <v>303</v>
      </c>
      <c r="F57" s="62">
        <f t="shared" ref="F57:S57" si="52">IF(ISBLANK(F56),"",IF(ISBLANK(F58),"",ROUND(F58-F56,10)))</f>
        <v>0</v>
      </c>
      <c r="G57" s="62">
        <f t="shared" si="52"/>
        <v>0</v>
      </c>
      <c r="H57" s="62">
        <f t="shared" si="52"/>
        <v>0</v>
      </c>
      <c r="I57" s="62">
        <f t="shared" si="52"/>
        <v>0</v>
      </c>
      <c r="J57" s="62">
        <f t="shared" si="52"/>
        <v>0</v>
      </c>
      <c r="K57" s="62">
        <f t="shared" si="52"/>
        <v>0</v>
      </c>
      <c r="L57" s="62">
        <f t="shared" si="52"/>
        <v>0</v>
      </c>
      <c r="M57" s="62">
        <f t="shared" si="52"/>
        <v>0</v>
      </c>
      <c r="N57" s="62">
        <f t="shared" si="52"/>
        <v>0</v>
      </c>
      <c r="O57" s="62">
        <f t="shared" si="52"/>
        <v>0</v>
      </c>
      <c r="P57" s="62">
        <f t="shared" si="52"/>
        <v>0</v>
      </c>
      <c r="Q57" s="62">
        <f t="shared" si="52"/>
        <v>0</v>
      </c>
      <c r="R57" s="62">
        <f t="shared" si="52"/>
        <v>0</v>
      </c>
      <c r="S57" s="62">
        <f t="shared" si="52"/>
        <v>0</v>
      </c>
      <c r="T57" s="63" t="s">
        <v>304</v>
      </c>
      <c r="U57" s="63" t="str" cm="1">
        <f t="array" ref="U57">IFERROR(IF(T57="NO",MODE(IF($F$7:$S$7="YES",IF(F57:S57&gt;0,F57:S57))),MODE(IF($F$7:$S$7="YES",F57:S57))),"")</f>
        <v/>
      </c>
      <c r="V57" s="63" t="s">
        <v>304</v>
      </c>
      <c r="W57" s="63" t="str" cm="1">
        <f t="array" ref="W57">IFERROR(IF(V57="NO",MEDIAN(IF($F$7:$S$7="YES",IF(F57:S57&gt;0,F57:S57))),MEDIAN(IF($F$7:$S$7="YES",F57:S57))),"")</f>
        <v/>
      </c>
      <c r="X57" s="63" t="str">
        <f t="shared" ref="X57" si="53">IF(U57="","Median","Mode")</f>
        <v>Median</v>
      </c>
      <c r="Y57" s="60"/>
      <c r="Z57" s="60"/>
      <c r="AA57" s="60"/>
      <c r="AB57" s="60"/>
      <c r="AC57" s="60"/>
      <c r="AD57" s="60"/>
      <c r="AE57" s="60"/>
      <c r="AF57" s="60"/>
      <c r="AG57" s="60"/>
      <c r="AH57" s="60"/>
      <c r="AI57" s="60"/>
      <c r="AJ57" s="60"/>
      <c r="AK57" s="60"/>
      <c r="AL57" s="60"/>
      <c r="AM57" s="60"/>
      <c r="AN57" s="60"/>
      <c r="AO57" s="60"/>
      <c r="AP57" s="60"/>
      <c r="AQ57" s="60"/>
      <c r="AR57" s="60"/>
    </row>
    <row r="58" spans="2:44" ht="15" hidden="1" customHeight="1" thickBot="1">
      <c r="B58" s="214">
        <f t="shared" ref="B58" si="54">B56+1</f>
        <v>25</v>
      </c>
      <c r="C58" s="216"/>
      <c r="D58" s="218"/>
      <c r="E58" s="56"/>
      <c r="F58" s="57">
        <v>0</v>
      </c>
      <c r="G58" s="57">
        <v>0</v>
      </c>
      <c r="H58" s="57">
        <v>0</v>
      </c>
      <c r="I58" s="57">
        <v>0</v>
      </c>
      <c r="J58" s="57">
        <v>0</v>
      </c>
      <c r="K58" s="57">
        <v>0</v>
      </c>
      <c r="L58" s="57">
        <v>0</v>
      </c>
      <c r="M58" s="57">
        <v>0</v>
      </c>
      <c r="N58" s="57">
        <v>0</v>
      </c>
      <c r="O58" s="57">
        <v>0</v>
      </c>
      <c r="P58" s="57">
        <v>0</v>
      </c>
      <c r="Q58" s="57">
        <v>0</v>
      </c>
      <c r="R58" s="57">
        <v>0</v>
      </c>
      <c r="S58" s="57">
        <v>0</v>
      </c>
      <c r="T58" s="58"/>
      <c r="U58" s="58"/>
      <c r="V58" s="58"/>
      <c r="W58" s="58"/>
      <c r="X58" s="59"/>
      <c r="Y58" s="60"/>
      <c r="Z58" s="60"/>
      <c r="AA58" s="60"/>
      <c r="AB58" s="60"/>
      <c r="AC58" s="60"/>
      <c r="AD58" s="60"/>
      <c r="AE58" s="60"/>
      <c r="AF58" s="60"/>
      <c r="AG58" s="60"/>
      <c r="AH58" s="60"/>
      <c r="AI58" s="60"/>
      <c r="AJ58" s="60"/>
      <c r="AK58" s="60"/>
      <c r="AL58" s="60"/>
      <c r="AM58" s="60"/>
      <c r="AN58" s="60"/>
      <c r="AO58" s="60"/>
      <c r="AP58" s="60"/>
      <c r="AQ58" s="60"/>
      <c r="AR58" s="60"/>
    </row>
    <row r="59" spans="2:44" hidden="1">
      <c r="B59" s="215"/>
      <c r="C59" s="217"/>
      <c r="D59" s="219"/>
      <c r="E59" s="61" t="s">
        <v>303</v>
      </c>
      <c r="F59" s="62">
        <f t="shared" ref="F59:S59" si="55">IF(ISBLANK(F58),"",IF(ISBLANK(F60),"",ROUND(F60-F58,10)))</f>
        <v>0</v>
      </c>
      <c r="G59" s="62">
        <f t="shared" si="55"/>
        <v>0</v>
      </c>
      <c r="H59" s="62">
        <f t="shared" si="55"/>
        <v>0</v>
      </c>
      <c r="I59" s="62">
        <f t="shared" si="55"/>
        <v>0</v>
      </c>
      <c r="J59" s="62">
        <f t="shared" si="55"/>
        <v>0</v>
      </c>
      <c r="K59" s="62">
        <f t="shared" si="55"/>
        <v>0</v>
      </c>
      <c r="L59" s="62">
        <f t="shared" si="55"/>
        <v>0</v>
      </c>
      <c r="M59" s="62">
        <f t="shared" si="55"/>
        <v>0</v>
      </c>
      <c r="N59" s="62">
        <f t="shared" si="55"/>
        <v>0</v>
      </c>
      <c r="O59" s="62">
        <f t="shared" si="55"/>
        <v>0</v>
      </c>
      <c r="P59" s="62">
        <f t="shared" si="55"/>
        <v>0</v>
      </c>
      <c r="Q59" s="62">
        <f t="shared" si="55"/>
        <v>0</v>
      </c>
      <c r="R59" s="62">
        <f t="shared" si="55"/>
        <v>0</v>
      </c>
      <c r="S59" s="62">
        <f t="shared" si="55"/>
        <v>0</v>
      </c>
      <c r="T59" s="63" t="s">
        <v>304</v>
      </c>
      <c r="U59" s="63" t="str" cm="1">
        <f t="array" ref="U59">IFERROR(IF(T59="NO",MODE(IF($F$7:$S$7="YES",IF(F59:S59&gt;0,F59:S59))),MODE(IF($F$7:$S$7="YES",F59:S59))),"")</f>
        <v/>
      </c>
      <c r="V59" s="63" t="s">
        <v>304</v>
      </c>
      <c r="W59" s="63" t="str" cm="1">
        <f t="array" ref="W59">IFERROR(IF(V59="NO",MEDIAN(IF($F$7:$S$7="YES",IF(F59:S59&gt;0,F59:S59))),MEDIAN(IF($F$7:$S$7="YES",F59:S59))),"")</f>
        <v/>
      </c>
      <c r="X59" s="63" t="str">
        <f t="shared" ref="X59" si="56">IF(U59="","Median","Mode")</f>
        <v>Median</v>
      </c>
      <c r="Y59" s="60"/>
      <c r="Z59" s="60"/>
      <c r="AA59" s="60"/>
      <c r="AB59" s="60"/>
      <c r="AC59" s="60"/>
      <c r="AD59" s="60"/>
      <c r="AE59" s="60"/>
      <c r="AF59" s="60"/>
      <c r="AG59" s="60"/>
      <c r="AH59" s="60"/>
      <c r="AI59" s="60"/>
      <c r="AJ59" s="60"/>
      <c r="AK59" s="60"/>
      <c r="AL59" s="60"/>
      <c r="AM59" s="60"/>
      <c r="AN59" s="60"/>
      <c r="AO59" s="60"/>
      <c r="AP59" s="60"/>
      <c r="AQ59" s="60"/>
      <c r="AR59" s="60"/>
    </row>
    <row r="60" spans="2:44" ht="15" hidden="1" customHeight="1" thickBot="1">
      <c r="B60" s="214">
        <f t="shared" ref="B60" si="57">B58+1</f>
        <v>26</v>
      </c>
      <c r="C60" s="216"/>
      <c r="D60" s="218"/>
      <c r="E60" s="56"/>
      <c r="F60" s="57">
        <v>0</v>
      </c>
      <c r="G60" s="57">
        <v>0</v>
      </c>
      <c r="H60" s="57">
        <v>0</v>
      </c>
      <c r="I60" s="57">
        <v>0</v>
      </c>
      <c r="J60" s="57">
        <v>0</v>
      </c>
      <c r="K60" s="57">
        <v>0</v>
      </c>
      <c r="L60" s="57">
        <v>0</v>
      </c>
      <c r="M60" s="57">
        <v>0</v>
      </c>
      <c r="N60" s="57">
        <v>0</v>
      </c>
      <c r="O60" s="57">
        <v>0</v>
      </c>
      <c r="P60" s="57">
        <v>0</v>
      </c>
      <c r="Q60" s="57">
        <v>0</v>
      </c>
      <c r="R60" s="57">
        <v>0</v>
      </c>
      <c r="S60" s="57">
        <v>0</v>
      </c>
      <c r="T60" s="58"/>
      <c r="U60" s="58"/>
      <c r="V60" s="58"/>
      <c r="W60" s="58"/>
      <c r="X60" s="59"/>
      <c r="Y60" s="60"/>
      <c r="Z60" s="60"/>
      <c r="AA60" s="60"/>
      <c r="AB60" s="60"/>
      <c r="AC60" s="60"/>
      <c r="AD60" s="60"/>
      <c r="AE60" s="60"/>
      <c r="AF60" s="60"/>
      <c r="AG60" s="60"/>
      <c r="AH60" s="60"/>
      <c r="AI60" s="60"/>
      <c r="AJ60" s="60"/>
      <c r="AK60" s="60"/>
      <c r="AL60" s="60"/>
      <c r="AM60" s="60"/>
      <c r="AN60" s="60"/>
      <c r="AO60" s="60"/>
      <c r="AP60" s="60"/>
      <c r="AQ60" s="60"/>
      <c r="AR60" s="60"/>
    </row>
    <row r="61" spans="2:44" hidden="1">
      <c r="B61" s="215"/>
      <c r="C61" s="217"/>
      <c r="D61" s="219"/>
      <c r="E61" s="61" t="s">
        <v>303</v>
      </c>
      <c r="F61" s="62">
        <f t="shared" ref="F61:S61" si="58">IF(ISBLANK(F60),"",IF(ISBLANK(F62),"",ROUND(F62-F60,10)))</f>
        <v>0</v>
      </c>
      <c r="G61" s="62">
        <f t="shared" si="58"/>
        <v>0</v>
      </c>
      <c r="H61" s="62">
        <f t="shared" si="58"/>
        <v>0</v>
      </c>
      <c r="I61" s="62">
        <f t="shared" si="58"/>
        <v>0</v>
      </c>
      <c r="J61" s="62">
        <f t="shared" si="58"/>
        <v>0</v>
      </c>
      <c r="K61" s="62">
        <f t="shared" si="58"/>
        <v>0</v>
      </c>
      <c r="L61" s="62">
        <f t="shared" si="58"/>
        <v>0</v>
      </c>
      <c r="M61" s="62">
        <f t="shared" si="58"/>
        <v>0</v>
      </c>
      <c r="N61" s="62">
        <f t="shared" si="58"/>
        <v>0</v>
      </c>
      <c r="O61" s="62">
        <f t="shared" si="58"/>
        <v>0</v>
      </c>
      <c r="P61" s="62">
        <f t="shared" si="58"/>
        <v>0</v>
      </c>
      <c r="Q61" s="62">
        <f t="shared" si="58"/>
        <v>0</v>
      </c>
      <c r="R61" s="62">
        <f t="shared" si="58"/>
        <v>0</v>
      </c>
      <c r="S61" s="62">
        <f t="shared" si="58"/>
        <v>0</v>
      </c>
      <c r="T61" s="63" t="s">
        <v>304</v>
      </c>
      <c r="U61" s="63" t="str" cm="1">
        <f t="array" ref="U61">IFERROR(IF(T61="NO",MODE(IF($F$7:$S$7="YES",IF(F61:S61&gt;0,F61:S61))),MODE(IF($F$7:$S$7="YES",F61:S61))),"")</f>
        <v/>
      </c>
      <c r="V61" s="63" t="s">
        <v>304</v>
      </c>
      <c r="W61" s="63" t="str" cm="1">
        <f t="array" ref="W61">IFERROR(IF(V61="NO",MEDIAN(IF($F$7:$S$7="YES",IF(F61:S61&gt;0,F61:S61))),MEDIAN(IF($F$7:$S$7="YES",F61:S61))),"")</f>
        <v/>
      </c>
      <c r="X61" s="63" t="str">
        <f t="shared" ref="X61" si="59">IF(U61="","Median","Mode")</f>
        <v>Median</v>
      </c>
      <c r="Y61" s="60"/>
      <c r="Z61" s="60"/>
      <c r="AA61" s="60"/>
      <c r="AB61" s="60"/>
      <c r="AC61" s="60"/>
      <c r="AD61" s="60"/>
      <c r="AE61" s="60"/>
      <c r="AF61" s="60"/>
      <c r="AG61" s="60"/>
      <c r="AH61" s="60"/>
      <c r="AI61" s="60"/>
      <c r="AJ61" s="60"/>
      <c r="AK61" s="60"/>
      <c r="AL61" s="60"/>
      <c r="AM61" s="60"/>
      <c r="AN61" s="60"/>
      <c r="AO61" s="60"/>
      <c r="AP61" s="60"/>
      <c r="AQ61" s="60"/>
      <c r="AR61" s="60"/>
    </row>
    <row r="62" spans="2:44" ht="15" hidden="1" customHeight="1" thickBot="1">
      <c r="B62" s="214">
        <f t="shared" ref="B62" si="60">B60+1</f>
        <v>27</v>
      </c>
      <c r="C62" s="216"/>
      <c r="D62" s="218"/>
      <c r="E62" s="56"/>
      <c r="F62" s="57">
        <v>0</v>
      </c>
      <c r="G62" s="57">
        <v>0</v>
      </c>
      <c r="H62" s="57">
        <v>0</v>
      </c>
      <c r="I62" s="57">
        <v>0</v>
      </c>
      <c r="J62" s="57">
        <v>0</v>
      </c>
      <c r="K62" s="57">
        <v>0</v>
      </c>
      <c r="L62" s="57">
        <v>0</v>
      </c>
      <c r="M62" s="57">
        <v>0</v>
      </c>
      <c r="N62" s="57">
        <v>0</v>
      </c>
      <c r="O62" s="57">
        <v>0</v>
      </c>
      <c r="P62" s="57">
        <v>0</v>
      </c>
      <c r="Q62" s="57">
        <v>0</v>
      </c>
      <c r="R62" s="57">
        <v>0</v>
      </c>
      <c r="S62" s="57">
        <v>0</v>
      </c>
      <c r="T62" s="58"/>
      <c r="U62" s="58"/>
      <c r="V62" s="58"/>
      <c r="W62" s="58"/>
      <c r="X62" s="59"/>
      <c r="Y62" s="60"/>
      <c r="Z62" s="60"/>
      <c r="AA62" s="60"/>
      <c r="AB62" s="60"/>
      <c r="AC62" s="60"/>
      <c r="AD62" s="60"/>
      <c r="AE62" s="60"/>
      <c r="AF62" s="60"/>
      <c r="AG62" s="60"/>
      <c r="AH62" s="60"/>
      <c r="AI62" s="60"/>
      <c r="AJ62" s="60"/>
      <c r="AK62" s="60"/>
      <c r="AL62" s="60"/>
      <c r="AM62" s="60"/>
      <c r="AN62" s="60"/>
      <c r="AO62" s="60"/>
      <c r="AP62" s="60"/>
      <c r="AQ62" s="60"/>
      <c r="AR62" s="60"/>
    </row>
    <row r="63" spans="2:44" hidden="1">
      <c r="B63" s="215"/>
      <c r="C63" s="217"/>
      <c r="D63" s="219"/>
      <c r="E63" s="61" t="s">
        <v>303</v>
      </c>
      <c r="F63" s="62">
        <f t="shared" ref="F63:S63" si="61">IF(ISBLANK(F62),"",IF(ISBLANK(F64),"",ROUND(F64-F62,10)))</f>
        <v>0</v>
      </c>
      <c r="G63" s="62">
        <f t="shared" si="61"/>
        <v>0</v>
      </c>
      <c r="H63" s="62">
        <f t="shared" si="61"/>
        <v>0</v>
      </c>
      <c r="I63" s="62">
        <f t="shared" si="61"/>
        <v>0</v>
      </c>
      <c r="J63" s="62">
        <f t="shared" si="61"/>
        <v>0</v>
      </c>
      <c r="K63" s="62">
        <f t="shared" si="61"/>
        <v>0</v>
      </c>
      <c r="L63" s="62">
        <f t="shared" si="61"/>
        <v>0</v>
      </c>
      <c r="M63" s="62">
        <f t="shared" si="61"/>
        <v>0</v>
      </c>
      <c r="N63" s="62">
        <f t="shared" si="61"/>
        <v>0</v>
      </c>
      <c r="O63" s="62">
        <f t="shared" si="61"/>
        <v>0</v>
      </c>
      <c r="P63" s="62">
        <f t="shared" si="61"/>
        <v>0</v>
      </c>
      <c r="Q63" s="62">
        <f t="shared" si="61"/>
        <v>0</v>
      </c>
      <c r="R63" s="62">
        <f t="shared" si="61"/>
        <v>0</v>
      </c>
      <c r="S63" s="62">
        <f t="shared" si="61"/>
        <v>0</v>
      </c>
      <c r="T63" s="63" t="s">
        <v>304</v>
      </c>
      <c r="U63" s="63" t="str" cm="1">
        <f t="array" ref="U63">IFERROR(IF(T63="NO",MODE(IF($F$7:$S$7="YES",IF(F63:S63&gt;0,F63:S63))),MODE(IF($F$7:$S$7="YES",F63:S63))),"")</f>
        <v/>
      </c>
      <c r="V63" s="63" t="s">
        <v>304</v>
      </c>
      <c r="W63" s="63" t="str" cm="1">
        <f t="array" ref="W63">IFERROR(IF(V63="NO",MEDIAN(IF($F$7:$S$7="YES",IF(F63:S63&gt;0,F63:S63))),MEDIAN(IF($F$7:$S$7="YES",F63:S63))),"")</f>
        <v/>
      </c>
      <c r="X63" s="63" t="str">
        <f t="shared" ref="X63" si="62">IF(U63="","Median","Mode")</f>
        <v>Median</v>
      </c>
      <c r="Y63" s="60"/>
      <c r="Z63" s="60"/>
      <c r="AA63" s="60"/>
      <c r="AB63" s="60"/>
      <c r="AC63" s="60"/>
      <c r="AD63" s="60"/>
      <c r="AE63" s="60"/>
      <c r="AF63" s="60"/>
      <c r="AG63" s="60"/>
      <c r="AH63" s="60"/>
      <c r="AI63" s="60"/>
      <c r="AJ63" s="60"/>
      <c r="AK63" s="60"/>
      <c r="AL63" s="60"/>
      <c r="AM63" s="60"/>
      <c r="AN63" s="60"/>
      <c r="AO63" s="60"/>
      <c r="AP63" s="60"/>
      <c r="AQ63" s="60"/>
      <c r="AR63" s="60"/>
    </row>
    <row r="64" spans="2:44" ht="15" hidden="1" customHeight="1" thickBot="1">
      <c r="B64" s="214">
        <f t="shared" ref="B64" si="63">B62+1</f>
        <v>28</v>
      </c>
      <c r="C64" s="216"/>
      <c r="D64" s="218"/>
      <c r="E64" s="56"/>
      <c r="F64" s="57">
        <v>0</v>
      </c>
      <c r="G64" s="57">
        <v>0</v>
      </c>
      <c r="H64" s="57">
        <v>0</v>
      </c>
      <c r="I64" s="57">
        <v>0</v>
      </c>
      <c r="J64" s="57">
        <v>0</v>
      </c>
      <c r="K64" s="57">
        <v>0</v>
      </c>
      <c r="L64" s="57">
        <v>0</v>
      </c>
      <c r="M64" s="57">
        <v>0</v>
      </c>
      <c r="N64" s="57">
        <v>0</v>
      </c>
      <c r="O64" s="57">
        <v>0</v>
      </c>
      <c r="P64" s="57">
        <v>0</v>
      </c>
      <c r="Q64" s="57">
        <v>0</v>
      </c>
      <c r="R64" s="57">
        <v>0</v>
      </c>
      <c r="S64" s="57">
        <v>0</v>
      </c>
      <c r="T64" s="58"/>
      <c r="U64" s="58"/>
      <c r="V64" s="58"/>
      <c r="W64" s="58"/>
      <c r="X64" s="59"/>
      <c r="Y64" s="60"/>
      <c r="Z64" s="60"/>
      <c r="AA64" s="60"/>
      <c r="AB64" s="60"/>
      <c r="AC64" s="60"/>
      <c r="AD64" s="60"/>
      <c r="AE64" s="60"/>
      <c r="AF64" s="60"/>
      <c r="AG64" s="60"/>
      <c r="AH64" s="60"/>
      <c r="AI64" s="60"/>
      <c r="AJ64" s="60"/>
      <c r="AK64" s="60"/>
      <c r="AL64" s="60"/>
      <c r="AM64" s="60"/>
      <c r="AN64" s="60"/>
      <c r="AO64" s="60"/>
      <c r="AP64" s="60"/>
      <c r="AQ64" s="60"/>
      <c r="AR64" s="60"/>
    </row>
    <row r="65" spans="2:44" hidden="1">
      <c r="B65" s="215"/>
      <c r="C65" s="217"/>
      <c r="D65" s="219"/>
      <c r="E65" s="61" t="s">
        <v>303</v>
      </c>
      <c r="F65" s="62">
        <f t="shared" ref="F65:S65" si="64">IF(ISBLANK(F64),"",IF(ISBLANK(F66),"",ROUND(F66-F64,10)))</f>
        <v>0</v>
      </c>
      <c r="G65" s="62">
        <f t="shared" si="64"/>
        <v>0</v>
      </c>
      <c r="H65" s="62">
        <f t="shared" si="64"/>
        <v>0</v>
      </c>
      <c r="I65" s="62">
        <f t="shared" si="64"/>
        <v>0</v>
      </c>
      <c r="J65" s="62">
        <f t="shared" si="64"/>
        <v>0</v>
      </c>
      <c r="K65" s="62">
        <f t="shared" si="64"/>
        <v>0</v>
      </c>
      <c r="L65" s="62">
        <f t="shared" si="64"/>
        <v>0</v>
      </c>
      <c r="M65" s="62">
        <f t="shared" si="64"/>
        <v>0</v>
      </c>
      <c r="N65" s="62">
        <f t="shared" si="64"/>
        <v>0</v>
      </c>
      <c r="O65" s="62">
        <f t="shared" si="64"/>
        <v>0</v>
      </c>
      <c r="P65" s="62">
        <f t="shared" si="64"/>
        <v>0</v>
      </c>
      <c r="Q65" s="62">
        <f t="shared" si="64"/>
        <v>0</v>
      </c>
      <c r="R65" s="62">
        <f t="shared" si="64"/>
        <v>0</v>
      </c>
      <c r="S65" s="62">
        <f t="shared" si="64"/>
        <v>0</v>
      </c>
      <c r="T65" s="63" t="s">
        <v>304</v>
      </c>
      <c r="U65" s="63" t="str" cm="1">
        <f t="array" ref="U65">IFERROR(IF(T65="NO",MODE(IF($F$7:$S$7="YES",IF(F65:S65&gt;0,F65:S65))),MODE(IF($F$7:$S$7="YES",F65:S65))),"")</f>
        <v/>
      </c>
      <c r="V65" s="63" t="s">
        <v>304</v>
      </c>
      <c r="W65" s="63" t="str" cm="1">
        <f t="array" ref="W65">IFERROR(IF(V65="NO",MEDIAN(IF($F$7:$S$7="YES",IF(F65:S65&gt;0,F65:S65))),MEDIAN(IF($F$7:$S$7="YES",F65:S65))),"")</f>
        <v/>
      </c>
      <c r="X65" s="63" t="str">
        <f t="shared" ref="X65" si="65">IF(U65="","Median","Mode")</f>
        <v>Median</v>
      </c>
      <c r="Y65" s="60"/>
      <c r="Z65" s="60"/>
      <c r="AA65" s="60"/>
      <c r="AB65" s="60"/>
      <c r="AC65" s="60"/>
      <c r="AD65" s="60"/>
      <c r="AE65" s="60"/>
      <c r="AF65" s="60"/>
      <c r="AG65" s="60"/>
      <c r="AH65" s="60"/>
      <c r="AI65" s="60"/>
      <c r="AJ65" s="60"/>
      <c r="AK65" s="60"/>
      <c r="AL65" s="60"/>
      <c r="AM65" s="60"/>
      <c r="AN65" s="60"/>
      <c r="AO65" s="60"/>
      <c r="AP65" s="60"/>
      <c r="AQ65" s="60"/>
      <c r="AR65" s="60"/>
    </row>
    <row r="66" spans="2:44" ht="15" hidden="1" customHeight="1" thickBot="1">
      <c r="B66" s="214">
        <f t="shared" ref="B66" si="66">B64+1</f>
        <v>29</v>
      </c>
      <c r="C66" s="216"/>
      <c r="D66" s="218"/>
      <c r="E66" s="56"/>
      <c r="F66" s="57">
        <v>0</v>
      </c>
      <c r="G66" s="57">
        <v>0</v>
      </c>
      <c r="H66" s="57">
        <v>0</v>
      </c>
      <c r="I66" s="57">
        <v>0</v>
      </c>
      <c r="J66" s="57">
        <v>0</v>
      </c>
      <c r="K66" s="57">
        <v>0</v>
      </c>
      <c r="L66" s="57">
        <v>0</v>
      </c>
      <c r="M66" s="57">
        <v>0</v>
      </c>
      <c r="N66" s="57">
        <v>0</v>
      </c>
      <c r="O66" s="57">
        <v>0</v>
      </c>
      <c r="P66" s="57">
        <v>0</v>
      </c>
      <c r="Q66" s="57">
        <v>0</v>
      </c>
      <c r="R66" s="57">
        <v>0</v>
      </c>
      <c r="S66" s="57">
        <v>0</v>
      </c>
      <c r="T66" s="58"/>
      <c r="U66" s="58"/>
      <c r="V66" s="58"/>
      <c r="W66" s="58"/>
      <c r="X66" s="59"/>
      <c r="Y66" s="60"/>
      <c r="Z66" s="60"/>
      <c r="AA66" s="60"/>
      <c r="AB66" s="60"/>
      <c r="AC66" s="60"/>
      <c r="AD66" s="60"/>
      <c r="AE66" s="60"/>
      <c r="AF66" s="60"/>
      <c r="AG66" s="60"/>
      <c r="AH66" s="60"/>
      <c r="AI66" s="60"/>
      <c r="AJ66" s="60"/>
      <c r="AK66" s="60"/>
      <c r="AL66" s="60"/>
      <c r="AM66" s="60"/>
      <c r="AN66" s="60"/>
      <c r="AO66" s="60"/>
      <c r="AP66" s="60"/>
      <c r="AQ66" s="60"/>
      <c r="AR66" s="60"/>
    </row>
    <row r="67" spans="2:44" hidden="1">
      <c r="B67" s="215"/>
      <c r="C67" s="217"/>
      <c r="D67" s="219"/>
      <c r="E67" s="61" t="s">
        <v>303</v>
      </c>
      <c r="F67" s="62">
        <f t="shared" ref="F67:S67" si="67">IF(ISBLANK(F66),"",IF(ISBLANK(F68),"",ROUND(F68-F66,10)))</f>
        <v>0</v>
      </c>
      <c r="G67" s="62">
        <f t="shared" si="67"/>
        <v>0</v>
      </c>
      <c r="H67" s="62">
        <f t="shared" si="67"/>
        <v>0</v>
      </c>
      <c r="I67" s="62">
        <f t="shared" si="67"/>
        <v>0</v>
      </c>
      <c r="J67" s="62">
        <f t="shared" si="67"/>
        <v>0</v>
      </c>
      <c r="K67" s="62">
        <f t="shared" si="67"/>
        <v>0</v>
      </c>
      <c r="L67" s="62">
        <f t="shared" si="67"/>
        <v>0</v>
      </c>
      <c r="M67" s="62">
        <f t="shared" si="67"/>
        <v>0</v>
      </c>
      <c r="N67" s="62">
        <f t="shared" si="67"/>
        <v>0</v>
      </c>
      <c r="O67" s="62">
        <f t="shared" si="67"/>
        <v>0</v>
      </c>
      <c r="P67" s="62">
        <f t="shared" si="67"/>
        <v>0</v>
      </c>
      <c r="Q67" s="62">
        <f t="shared" si="67"/>
        <v>0</v>
      </c>
      <c r="R67" s="62">
        <f t="shared" si="67"/>
        <v>0</v>
      </c>
      <c r="S67" s="62">
        <f t="shared" si="67"/>
        <v>0</v>
      </c>
      <c r="T67" s="63" t="s">
        <v>304</v>
      </c>
      <c r="U67" s="63" t="str" cm="1">
        <f t="array" ref="U67">IFERROR(IF(T67="NO",MODE(IF($F$7:$S$7="YES",IF(F67:S67&gt;0,F67:S67))),MODE(IF($F$7:$S$7="YES",F67:S67))),"")</f>
        <v/>
      </c>
      <c r="V67" s="63" t="s">
        <v>304</v>
      </c>
      <c r="W67" s="63" t="str" cm="1">
        <f t="array" ref="W67">IFERROR(IF(V67="NO",MEDIAN(IF($F$7:$S$7="YES",IF(F67:S67&gt;0,F67:S67))),MEDIAN(IF($F$7:$S$7="YES",F67:S67))),"")</f>
        <v/>
      </c>
      <c r="X67" s="63" t="str">
        <f t="shared" ref="X67" si="68">IF(U67="","Median","Mode")</f>
        <v>Median</v>
      </c>
      <c r="Y67" s="60"/>
      <c r="Z67" s="60"/>
      <c r="AA67" s="60"/>
      <c r="AB67" s="60"/>
      <c r="AC67" s="60"/>
      <c r="AD67" s="60"/>
      <c r="AE67" s="60"/>
      <c r="AF67" s="60"/>
      <c r="AG67" s="60"/>
      <c r="AH67" s="60"/>
      <c r="AI67" s="60"/>
      <c r="AJ67" s="60"/>
      <c r="AK67" s="60"/>
      <c r="AL67" s="60"/>
      <c r="AM67" s="60"/>
      <c r="AN67" s="60"/>
      <c r="AO67" s="60"/>
      <c r="AP67" s="60"/>
      <c r="AQ67" s="60"/>
      <c r="AR67" s="60"/>
    </row>
    <row r="68" spans="2:44" ht="15" hidden="1" customHeight="1" thickBot="1">
      <c r="B68" s="214">
        <f t="shared" ref="B68" si="69">B66+1</f>
        <v>30</v>
      </c>
      <c r="C68" s="216"/>
      <c r="D68" s="218"/>
      <c r="E68" s="56"/>
      <c r="F68" s="57">
        <v>0</v>
      </c>
      <c r="G68" s="57">
        <v>0</v>
      </c>
      <c r="H68" s="57">
        <v>0</v>
      </c>
      <c r="I68" s="57">
        <v>0</v>
      </c>
      <c r="J68" s="57">
        <v>0</v>
      </c>
      <c r="K68" s="57">
        <v>0</v>
      </c>
      <c r="L68" s="57">
        <v>0</v>
      </c>
      <c r="M68" s="57">
        <v>0</v>
      </c>
      <c r="N68" s="57">
        <v>0</v>
      </c>
      <c r="O68" s="57">
        <v>0</v>
      </c>
      <c r="P68" s="57">
        <v>0</v>
      </c>
      <c r="Q68" s="57">
        <v>0</v>
      </c>
      <c r="R68" s="57">
        <v>0</v>
      </c>
      <c r="S68" s="57">
        <v>0</v>
      </c>
      <c r="T68" s="58"/>
      <c r="U68" s="58"/>
      <c r="V68" s="58"/>
      <c r="W68" s="58"/>
      <c r="X68" s="59"/>
      <c r="Y68" s="60"/>
      <c r="Z68" s="60"/>
      <c r="AA68" s="60"/>
      <c r="AB68" s="60"/>
      <c r="AC68" s="60"/>
      <c r="AD68" s="60"/>
      <c r="AE68" s="60"/>
      <c r="AF68" s="60"/>
      <c r="AG68" s="60"/>
      <c r="AH68" s="60"/>
      <c r="AI68" s="60"/>
      <c r="AJ68" s="60"/>
      <c r="AK68" s="60"/>
      <c r="AL68" s="60"/>
      <c r="AM68" s="60"/>
      <c r="AN68" s="60"/>
      <c r="AO68" s="60"/>
      <c r="AP68" s="60"/>
      <c r="AQ68" s="60"/>
      <c r="AR68" s="60"/>
    </row>
    <row r="69" spans="2:44" hidden="1">
      <c r="B69" s="215"/>
      <c r="C69" s="217"/>
      <c r="D69" s="219"/>
      <c r="E69" s="61" t="s">
        <v>303</v>
      </c>
      <c r="F69" s="62">
        <f t="shared" ref="F69:S69" si="70">IF(ISBLANK(F68),"",IF(ISBLANK(F70),"",ROUND(F70-F68,10)))</f>
        <v>0</v>
      </c>
      <c r="G69" s="62">
        <f t="shared" si="70"/>
        <v>0</v>
      </c>
      <c r="H69" s="62">
        <f t="shared" si="70"/>
        <v>0</v>
      </c>
      <c r="I69" s="62">
        <f t="shared" si="70"/>
        <v>0</v>
      </c>
      <c r="J69" s="62">
        <f t="shared" si="70"/>
        <v>0</v>
      </c>
      <c r="K69" s="62">
        <f t="shared" si="70"/>
        <v>0</v>
      </c>
      <c r="L69" s="62">
        <f t="shared" si="70"/>
        <v>0</v>
      </c>
      <c r="M69" s="62">
        <f t="shared" si="70"/>
        <v>0</v>
      </c>
      <c r="N69" s="62">
        <f t="shared" si="70"/>
        <v>0</v>
      </c>
      <c r="O69" s="62">
        <f t="shared" si="70"/>
        <v>0</v>
      </c>
      <c r="P69" s="62">
        <f t="shared" si="70"/>
        <v>0</v>
      </c>
      <c r="Q69" s="62">
        <f t="shared" si="70"/>
        <v>0</v>
      </c>
      <c r="R69" s="62">
        <f t="shared" si="70"/>
        <v>0</v>
      </c>
      <c r="S69" s="62">
        <f t="shared" si="70"/>
        <v>0</v>
      </c>
      <c r="T69" s="63" t="s">
        <v>304</v>
      </c>
      <c r="U69" s="63" t="str" cm="1">
        <f t="array" ref="U69">IFERROR(IF(T69="NO",MODE(IF($F$7:$S$7="YES",IF(F69:S69&gt;0,F69:S69))),MODE(IF($F$7:$S$7="YES",F69:S69))),"")</f>
        <v/>
      </c>
      <c r="V69" s="63" t="s">
        <v>304</v>
      </c>
      <c r="W69" s="63" t="str" cm="1">
        <f t="array" ref="W69">IFERROR(IF(V69="NO",MEDIAN(IF($F$7:$S$7="YES",IF(F69:S69&gt;0,F69:S69))),MEDIAN(IF($F$7:$S$7="YES",F69:S69))),"")</f>
        <v/>
      </c>
      <c r="X69" s="63" t="str">
        <f t="shared" ref="X69" si="71">IF(U69="","Median","Mode")</f>
        <v>Median</v>
      </c>
      <c r="Y69" s="60"/>
      <c r="Z69" s="60"/>
      <c r="AA69" s="60"/>
      <c r="AB69" s="60"/>
      <c r="AC69" s="60"/>
      <c r="AD69" s="60"/>
      <c r="AE69" s="60"/>
      <c r="AF69" s="60"/>
      <c r="AG69" s="60"/>
      <c r="AH69" s="60"/>
      <c r="AI69" s="60"/>
      <c r="AJ69" s="60"/>
      <c r="AK69" s="60"/>
      <c r="AL69" s="60"/>
      <c r="AM69" s="60"/>
      <c r="AN69" s="60"/>
      <c r="AO69" s="60"/>
      <c r="AP69" s="60"/>
      <c r="AQ69" s="60"/>
      <c r="AR69" s="60"/>
    </row>
    <row r="70" spans="2:44" ht="15" hidden="1" customHeight="1" thickBot="1">
      <c r="B70" s="214">
        <f t="shared" ref="B70" si="72">B68+1</f>
        <v>31</v>
      </c>
      <c r="C70" s="216"/>
      <c r="D70" s="218"/>
      <c r="E70" s="56"/>
      <c r="F70" s="57">
        <v>0</v>
      </c>
      <c r="G70" s="57">
        <v>0</v>
      </c>
      <c r="H70" s="57">
        <v>0</v>
      </c>
      <c r="I70" s="57">
        <v>0</v>
      </c>
      <c r="J70" s="57">
        <v>0</v>
      </c>
      <c r="K70" s="57">
        <v>0</v>
      </c>
      <c r="L70" s="57">
        <v>0</v>
      </c>
      <c r="M70" s="57">
        <v>0</v>
      </c>
      <c r="N70" s="57">
        <v>0</v>
      </c>
      <c r="O70" s="57">
        <v>0</v>
      </c>
      <c r="P70" s="57">
        <v>0</v>
      </c>
      <c r="Q70" s="57">
        <v>0</v>
      </c>
      <c r="R70" s="57">
        <v>0</v>
      </c>
      <c r="S70" s="57">
        <v>0</v>
      </c>
      <c r="T70" s="58"/>
      <c r="U70" s="58"/>
      <c r="V70" s="58"/>
      <c r="W70" s="58"/>
      <c r="X70" s="59"/>
      <c r="Y70" s="60"/>
      <c r="Z70" s="60"/>
      <c r="AA70" s="60"/>
      <c r="AB70" s="60"/>
      <c r="AC70" s="60"/>
      <c r="AD70" s="60"/>
      <c r="AE70" s="60"/>
      <c r="AF70" s="60"/>
      <c r="AG70" s="60"/>
      <c r="AH70" s="60"/>
      <c r="AI70" s="60"/>
      <c r="AJ70" s="60"/>
      <c r="AK70" s="60"/>
      <c r="AL70" s="60"/>
      <c r="AM70" s="60"/>
      <c r="AN70" s="60"/>
      <c r="AO70" s="60"/>
      <c r="AP70" s="60"/>
      <c r="AQ70" s="60"/>
      <c r="AR70" s="60"/>
    </row>
    <row r="71" spans="2:44" hidden="1">
      <c r="B71" s="215"/>
      <c r="C71" s="217"/>
      <c r="D71" s="219"/>
      <c r="E71" s="61" t="s">
        <v>303</v>
      </c>
      <c r="F71" s="62">
        <f t="shared" ref="F71:S71" si="73">IF(ISBLANK(F70),"",IF(ISBLANK(F72),"",ROUND(F72-F70,10)))</f>
        <v>0</v>
      </c>
      <c r="G71" s="62">
        <f t="shared" si="73"/>
        <v>0</v>
      </c>
      <c r="H71" s="62">
        <f t="shared" si="73"/>
        <v>0</v>
      </c>
      <c r="I71" s="62">
        <f t="shared" si="73"/>
        <v>0</v>
      </c>
      <c r="J71" s="62">
        <f t="shared" si="73"/>
        <v>0</v>
      </c>
      <c r="K71" s="62">
        <f t="shared" si="73"/>
        <v>0</v>
      </c>
      <c r="L71" s="62">
        <f t="shared" si="73"/>
        <v>0</v>
      </c>
      <c r="M71" s="62">
        <f t="shared" si="73"/>
        <v>0</v>
      </c>
      <c r="N71" s="62">
        <f t="shared" si="73"/>
        <v>0</v>
      </c>
      <c r="O71" s="62">
        <f t="shared" si="73"/>
        <v>0</v>
      </c>
      <c r="P71" s="62">
        <f t="shared" si="73"/>
        <v>0</v>
      </c>
      <c r="Q71" s="62">
        <f t="shared" si="73"/>
        <v>0</v>
      </c>
      <c r="R71" s="62">
        <f t="shared" si="73"/>
        <v>0</v>
      </c>
      <c r="S71" s="62">
        <f t="shared" si="73"/>
        <v>0</v>
      </c>
      <c r="T71" s="63" t="s">
        <v>304</v>
      </c>
      <c r="U71" s="63" t="str" cm="1">
        <f t="array" ref="U71">IFERROR(IF(T71="NO",MODE(IF($F$7:$S$7="YES",IF(F71:S71&gt;0,F71:S71))),MODE(IF($F$7:$S$7="YES",F71:S71))),"")</f>
        <v/>
      </c>
      <c r="V71" s="63" t="s">
        <v>304</v>
      </c>
      <c r="W71" s="63" t="str" cm="1">
        <f t="array" ref="W71">IFERROR(IF(V71="NO",MEDIAN(IF($F$7:$S$7="YES",IF(F71:S71&gt;0,F71:S71))),MEDIAN(IF($F$7:$S$7="YES",F71:S71))),"")</f>
        <v/>
      </c>
      <c r="X71" s="63" t="str">
        <f t="shared" ref="X71" si="74">IF(U71="","Median","Mode")</f>
        <v>Median</v>
      </c>
      <c r="Y71" s="60"/>
      <c r="Z71" s="60"/>
      <c r="AA71" s="60"/>
      <c r="AB71" s="60"/>
      <c r="AC71" s="60"/>
      <c r="AD71" s="60"/>
      <c r="AE71" s="60"/>
      <c r="AF71" s="60"/>
      <c r="AG71" s="60"/>
      <c r="AH71" s="60"/>
      <c r="AI71" s="60"/>
      <c r="AJ71" s="60"/>
      <c r="AK71" s="60"/>
      <c r="AL71" s="60"/>
      <c r="AM71" s="60"/>
      <c r="AN71" s="60"/>
      <c r="AO71" s="60"/>
      <c r="AP71" s="60"/>
      <c r="AQ71" s="60"/>
      <c r="AR71" s="60"/>
    </row>
    <row r="72" spans="2:44" ht="15" hidden="1" customHeight="1" thickBot="1">
      <c r="B72" s="214">
        <f t="shared" ref="B72" si="75">B70+1</f>
        <v>32</v>
      </c>
      <c r="C72" s="216"/>
      <c r="D72" s="218"/>
      <c r="E72" s="56"/>
      <c r="F72" s="57">
        <v>0</v>
      </c>
      <c r="G72" s="57">
        <v>0</v>
      </c>
      <c r="H72" s="57">
        <v>0</v>
      </c>
      <c r="I72" s="57">
        <v>0</v>
      </c>
      <c r="J72" s="57">
        <v>0</v>
      </c>
      <c r="K72" s="57">
        <v>0</v>
      </c>
      <c r="L72" s="57">
        <v>0</v>
      </c>
      <c r="M72" s="57">
        <v>0</v>
      </c>
      <c r="N72" s="57">
        <v>0</v>
      </c>
      <c r="O72" s="57">
        <v>0</v>
      </c>
      <c r="P72" s="57">
        <v>0</v>
      </c>
      <c r="Q72" s="57">
        <v>0</v>
      </c>
      <c r="R72" s="57">
        <v>0</v>
      </c>
      <c r="S72" s="57">
        <v>0</v>
      </c>
      <c r="T72" s="58"/>
      <c r="U72" s="58"/>
      <c r="V72" s="58"/>
      <c r="W72" s="58"/>
      <c r="X72" s="59"/>
      <c r="Y72" s="60"/>
      <c r="Z72" s="60"/>
      <c r="AA72" s="60"/>
      <c r="AB72" s="60"/>
      <c r="AC72" s="60"/>
      <c r="AD72" s="60"/>
      <c r="AE72" s="60"/>
      <c r="AF72" s="60"/>
      <c r="AG72" s="60"/>
      <c r="AH72" s="60"/>
      <c r="AI72" s="60"/>
      <c r="AJ72" s="60"/>
      <c r="AK72" s="60"/>
      <c r="AL72" s="60"/>
      <c r="AM72" s="60"/>
      <c r="AN72" s="60"/>
      <c r="AO72" s="60"/>
      <c r="AP72" s="60"/>
      <c r="AQ72" s="60"/>
      <c r="AR72" s="60"/>
    </row>
    <row r="73" spans="2:44" hidden="1">
      <c r="B73" s="215"/>
      <c r="C73" s="217"/>
      <c r="D73" s="219"/>
      <c r="E73" s="61" t="s">
        <v>303</v>
      </c>
      <c r="F73" s="62">
        <f t="shared" ref="F73:S73" si="76">IF(ISBLANK(F72),"",IF(ISBLANK(F74),"",ROUND(F74-F72,10)))</f>
        <v>0</v>
      </c>
      <c r="G73" s="62">
        <f t="shared" si="76"/>
        <v>0</v>
      </c>
      <c r="H73" s="62">
        <f t="shared" si="76"/>
        <v>0</v>
      </c>
      <c r="I73" s="62">
        <f t="shared" si="76"/>
        <v>0</v>
      </c>
      <c r="J73" s="62">
        <f t="shared" si="76"/>
        <v>0</v>
      </c>
      <c r="K73" s="62">
        <f t="shared" si="76"/>
        <v>0</v>
      </c>
      <c r="L73" s="62">
        <f t="shared" si="76"/>
        <v>0</v>
      </c>
      <c r="M73" s="62">
        <f t="shared" si="76"/>
        <v>0</v>
      </c>
      <c r="N73" s="62">
        <f t="shared" si="76"/>
        <v>0</v>
      </c>
      <c r="O73" s="62">
        <f t="shared" si="76"/>
        <v>0</v>
      </c>
      <c r="P73" s="62">
        <f t="shared" si="76"/>
        <v>0</v>
      </c>
      <c r="Q73" s="62">
        <f t="shared" si="76"/>
        <v>0</v>
      </c>
      <c r="R73" s="62">
        <f t="shared" si="76"/>
        <v>0</v>
      </c>
      <c r="S73" s="62">
        <f t="shared" si="76"/>
        <v>0</v>
      </c>
      <c r="T73" s="63" t="s">
        <v>304</v>
      </c>
      <c r="U73" s="63" t="str" cm="1">
        <f t="array" ref="U73">IFERROR(IF(T73="NO",MODE(IF($F$7:$S$7="YES",IF(F73:S73&gt;0,F73:S73))),MODE(IF($F$7:$S$7="YES",F73:S73))),"")</f>
        <v/>
      </c>
      <c r="V73" s="63" t="s">
        <v>304</v>
      </c>
      <c r="W73" s="63" t="str" cm="1">
        <f t="array" ref="W73">IFERROR(IF(V73="NO",MEDIAN(IF($F$7:$S$7="YES",IF(F73:S73&gt;0,F73:S73))),MEDIAN(IF($F$7:$S$7="YES",F73:S73))),"")</f>
        <v/>
      </c>
      <c r="X73" s="63" t="str">
        <f t="shared" ref="X73" si="77">IF(U73="","Median","Mode")</f>
        <v>Median</v>
      </c>
      <c r="Y73" s="60"/>
      <c r="Z73" s="60"/>
      <c r="AA73" s="60"/>
      <c r="AB73" s="60"/>
      <c r="AC73" s="60"/>
      <c r="AD73" s="60"/>
      <c r="AE73" s="60"/>
      <c r="AF73" s="60"/>
      <c r="AG73" s="60"/>
      <c r="AH73" s="60"/>
      <c r="AI73" s="60"/>
      <c r="AJ73" s="60"/>
      <c r="AK73" s="60"/>
      <c r="AL73" s="60"/>
      <c r="AM73" s="60"/>
      <c r="AN73" s="60"/>
      <c r="AO73" s="60"/>
      <c r="AP73" s="60"/>
      <c r="AQ73" s="60"/>
      <c r="AR73" s="60"/>
    </row>
    <row r="74" spans="2:44" ht="15" hidden="1" customHeight="1" thickBot="1">
      <c r="B74" s="214">
        <f t="shared" ref="B74" si="78">B72+1</f>
        <v>33</v>
      </c>
      <c r="C74" s="216"/>
      <c r="D74" s="218"/>
      <c r="E74" s="56"/>
      <c r="F74" s="57">
        <v>0</v>
      </c>
      <c r="G74" s="57">
        <v>0</v>
      </c>
      <c r="H74" s="57">
        <v>0</v>
      </c>
      <c r="I74" s="57">
        <v>0</v>
      </c>
      <c r="J74" s="57">
        <v>0</v>
      </c>
      <c r="K74" s="57">
        <v>0</v>
      </c>
      <c r="L74" s="57">
        <v>0</v>
      </c>
      <c r="M74" s="57">
        <v>0</v>
      </c>
      <c r="N74" s="57">
        <v>0</v>
      </c>
      <c r="O74" s="57">
        <v>0</v>
      </c>
      <c r="P74" s="57">
        <v>0</v>
      </c>
      <c r="Q74" s="57">
        <v>0</v>
      </c>
      <c r="R74" s="57">
        <v>0</v>
      </c>
      <c r="S74" s="57">
        <v>0</v>
      </c>
      <c r="T74" s="58"/>
      <c r="U74" s="58"/>
      <c r="V74" s="58"/>
      <c r="W74" s="58"/>
      <c r="X74" s="59"/>
      <c r="Y74" s="60"/>
      <c r="Z74" s="60"/>
      <c r="AA74" s="60"/>
      <c r="AB74" s="60"/>
      <c r="AC74" s="60"/>
      <c r="AD74" s="60"/>
      <c r="AE74" s="60"/>
      <c r="AF74" s="60"/>
      <c r="AG74" s="60"/>
      <c r="AH74" s="60"/>
      <c r="AI74" s="60"/>
      <c r="AJ74" s="60"/>
      <c r="AK74" s="60"/>
      <c r="AL74" s="60"/>
      <c r="AM74" s="60"/>
      <c r="AN74" s="60"/>
      <c r="AO74" s="60"/>
      <c r="AP74" s="60"/>
      <c r="AQ74" s="60"/>
      <c r="AR74" s="60"/>
    </row>
    <row r="75" spans="2:44" hidden="1">
      <c r="B75" s="215"/>
      <c r="C75" s="217"/>
      <c r="D75" s="219"/>
      <c r="E75" s="61" t="s">
        <v>303</v>
      </c>
      <c r="F75" s="62">
        <f t="shared" ref="F75:S75" si="79">IF(ISBLANK(F74),"",IF(ISBLANK(F76),"",ROUND(F76-F74,10)))</f>
        <v>0</v>
      </c>
      <c r="G75" s="62">
        <f t="shared" si="79"/>
        <v>0</v>
      </c>
      <c r="H75" s="62">
        <f t="shared" si="79"/>
        <v>0</v>
      </c>
      <c r="I75" s="62">
        <f t="shared" si="79"/>
        <v>0</v>
      </c>
      <c r="J75" s="62">
        <f t="shared" si="79"/>
        <v>0</v>
      </c>
      <c r="K75" s="62">
        <f t="shared" si="79"/>
        <v>0</v>
      </c>
      <c r="L75" s="62">
        <f t="shared" si="79"/>
        <v>0</v>
      </c>
      <c r="M75" s="62">
        <f t="shared" si="79"/>
        <v>0</v>
      </c>
      <c r="N75" s="62">
        <f t="shared" si="79"/>
        <v>0</v>
      </c>
      <c r="O75" s="62">
        <f t="shared" si="79"/>
        <v>0</v>
      </c>
      <c r="P75" s="62">
        <f t="shared" si="79"/>
        <v>0</v>
      </c>
      <c r="Q75" s="62">
        <f t="shared" si="79"/>
        <v>0</v>
      </c>
      <c r="R75" s="62">
        <f t="shared" si="79"/>
        <v>0</v>
      </c>
      <c r="S75" s="62">
        <f t="shared" si="79"/>
        <v>0</v>
      </c>
      <c r="T75" s="63" t="s">
        <v>304</v>
      </c>
      <c r="U75" s="63" t="str" cm="1">
        <f t="array" ref="U75">IFERROR(IF(T75="NO",MODE(IF($F$7:$S$7="YES",IF(F75:S75&gt;0,F75:S75))),MODE(IF($F$7:$S$7="YES",F75:S75))),"")</f>
        <v/>
      </c>
      <c r="V75" s="63" t="s">
        <v>304</v>
      </c>
      <c r="W75" s="63" t="str" cm="1">
        <f t="array" ref="W75">IFERROR(IF(V75="NO",MEDIAN(IF($F$7:$S$7="YES",IF(F75:S75&gt;0,F75:S75))),MEDIAN(IF($F$7:$S$7="YES",F75:S75))),"")</f>
        <v/>
      </c>
      <c r="X75" s="63" t="str">
        <f t="shared" ref="X75" si="80">IF(U75="","Median","Mode")</f>
        <v>Median</v>
      </c>
      <c r="Y75" s="60"/>
      <c r="Z75" s="60"/>
      <c r="AA75" s="60"/>
      <c r="AB75" s="60"/>
      <c r="AC75" s="60"/>
      <c r="AD75" s="60"/>
      <c r="AE75" s="60"/>
      <c r="AF75" s="60"/>
      <c r="AG75" s="60"/>
      <c r="AH75" s="60"/>
      <c r="AI75" s="60"/>
      <c r="AJ75" s="60"/>
      <c r="AK75" s="60"/>
      <c r="AL75" s="60"/>
      <c r="AM75" s="60"/>
      <c r="AN75" s="60"/>
      <c r="AO75" s="60"/>
      <c r="AP75" s="60"/>
      <c r="AQ75" s="60"/>
      <c r="AR75" s="60"/>
    </row>
    <row r="76" spans="2:44" ht="15" hidden="1" customHeight="1" thickBot="1">
      <c r="B76" s="214">
        <f t="shared" ref="B76" si="81">B74+1</f>
        <v>34</v>
      </c>
      <c r="C76" s="216"/>
      <c r="D76" s="218"/>
      <c r="E76" s="56"/>
      <c r="F76" s="57">
        <v>0</v>
      </c>
      <c r="G76" s="57">
        <v>0</v>
      </c>
      <c r="H76" s="57">
        <v>0</v>
      </c>
      <c r="I76" s="57">
        <v>0</v>
      </c>
      <c r="J76" s="57">
        <v>0</v>
      </c>
      <c r="K76" s="57">
        <v>0</v>
      </c>
      <c r="L76" s="57">
        <v>0</v>
      </c>
      <c r="M76" s="57">
        <v>0</v>
      </c>
      <c r="N76" s="57">
        <v>0</v>
      </c>
      <c r="O76" s="57">
        <v>0</v>
      </c>
      <c r="P76" s="57">
        <v>0</v>
      </c>
      <c r="Q76" s="57">
        <v>0</v>
      </c>
      <c r="R76" s="57">
        <v>0</v>
      </c>
      <c r="S76" s="57">
        <v>0</v>
      </c>
      <c r="T76" s="58"/>
      <c r="U76" s="58"/>
      <c r="V76" s="58"/>
      <c r="W76" s="58"/>
      <c r="X76" s="59"/>
      <c r="Y76" s="60"/>
      <c r="Z76" s="60"/>
      <c r="AA76" s="60"/>
      <c r="AB76" s="60"/>
      <c r="AC76" s="60"/>
      <c r="AD76" s="60"/>
      <c r="AE76" s="60"/>
      <c r="AF76" s="60"/>
      <c r="AG76" s="60"/>
      <c r="AH76" s="60"/>
      <c r="AI76" s="60"/>
      <c r="AJ76" s="60"/>
      <c r="AK76" s="60"/>
      <c r="AL76" s="60"/>
      <c r="AM76" s="60"/>
      <c r="AN76" s="60"/>
      <c r="AO76" s="60"/>
      <c r="AP76" s="60"/>
      <c r="AQ76" s="60"/>
      <c r="AR76" s="60"/>
    </row>
    <row r="77" spans="2:44" hidden="1">
      <c r="B77" s="215"/>
      <c r="C77" s="217"/>
      <c r="D77" s="219"/>
      <c r="E77" s="61" t="s">
        <v>303</v>
      </c>
      <c r="F77" s="62">
        <f t="shared" ref="F77:S77" si="82">IF(ISBLANK(F76),"",IF(ISBLANK(F78),"",ROUND(F78-F76,10)))</f>
        <v>0</v>
      </c>
      <c r="G77" s="62">
        <f t="shared" si="82"/>
        <v>0</v>
      </c>
      <c r="H77" s="62">
        <f t="shared" si="82"/>
        <v>0</v>
      </c>
      <c r="I77" s="62">
        <f t="shared" si="82"/>
        <v>0</v>
      </c>
      <c r="J77" s="62">
        <f t="shared" si="82"/>
        <v>0</v>
      </c>
      <c r="K77" s="62">
        <f t="shared" si="82"/>
        <v>0</v>
      </c>
      <c r="L77" s="62">
        <f t="shared" si="82"/>
        <v>0</v>
      </c>
      <c r="M77" s="62">
        <f t="shared" si="82"/>
        <v>0</v>
      </c>
      <c r="N77" s="62">
        <f t="shared" si="82"/>
        <v>0</v>
      </c>
      <c r="O77" s="62">
        <f t="shared" si="82"/>
        <v>0</v>
      </c>
      <c r="P77" s="62">
        <f t="shared" si="82"/>
        <v>0</v>
      </c>
      <c r="Q77" s="62">
        <f t="shared" si="82"/>
        <v>0</v>
      </c>
      <c r="R77" s="62">
        <f t="shared" si="82"/>
        <v>0</v>
      </c>
      <c r="S77" s="62">
        <f t="shared" si="82"/>
        <v>0</v>
      </c>
      <c r="T77" s="63" t="s">
        <v>304</v>
      </c>
      <c r="U77" s="63" t="str" cm="1">
        <f t="array" ref="U77">IFERROR(IF(T77="NO",MODE(IF($F$7:$S$7="YES",IF(F77:S77&gt;0,F77:S77))),MODE(IF($F$7:$S$7="YES",F77:S77))),"")</f>
        <v/>
      </c>
      <c r="V77" s="63" t="s">
        <v>304</v>
      </c>
      <c r="W77" s="63" t="str" cm="1">
        <f t="array" ref="W77">IFERROR(IF(V77="NO",MEDIAN(IF($F$7:$S$7="YES",IF(F77:S77&gt;0,F77:S77))),MEDIAN(IF($F$7:$S$7="YES",F77:S77))),"")</f>
        <v/>
      </c>
      <c r="X77" s="63" t="str">
        <f t="shared" ref="X77" si="83">IF(U77="","Median","Mode")</f>
        <v>Median</v>
      </c>
      <c r="Y77" s="60"/>
      <c r="Z77" s="60"/>
      <c r="AA77" s="60"/>
      <c r="AB77" s="60"/>
      <c r="AC77" s="60"/>
      <c r="AD77" s="60"/>
      <c r="AE77" s="60"/>
      <c r="AF77" s="60"/>
      <c r="AG77" s="60"/>
      <c r="AH77" s="60"/>
      <c r="AI77" s="60"/>
      <c r="AJ77" s="60"/>
      <c r="AK77" s="60"/>
      <c r="AL77" s="60"/>
      <c r="AM77" s="60"/>
      <c r="AN77" s="60"/>
      <c r="AO77" s="60"/>
      <c r="AP77" s="60"/>
      <c r="AQ77" s="60"/>
      <c r="AR77" s="60"/>
    </row>
    <row r="78" spans="2:44" ht="15" hidden="1" customHeight="1" thickBot="1">
      <c r="B78" s="214">
        <f t="shared" ref="B78" si="84">B76+1</f>
        <v>35</v>
      </c>
      <c r="C78" s="216"/>
      <c r="D78" s="218"/>
      <c r="E78" s="56"/>
      <c r="F78" s="57">
        <v>0</v>
      </c>
      <c r="G78" s="57">
        <v>0</v>
      </c>
      <c r="H78" s="57">
        <v>0</v>
      </c>
      <c r="I78" s="57">
        <v>0</v>
      </c>
      <c r="J78" s="57">
        <v>0</v>
      </c>
      <c r="K78" s="57">
        <v>0</v>
      </c>
      <c r="L78" s="57">
        <v>0</v>
      </c>
      <c r="M78" s="57">
        <v>0</v>
      </c>
      <c r="N78" s="57">
        <v>0</v>
      </c>
      <c r="O78" s="57">
        <v>0</v>
      </c>
      <c r="P78" s="57">
        <v>0</v>
      </c>
      <c r="Q78" s="57">
        <v>0</v>
      </c>
      <c r="R78" s="57">
        <v>0</v>
      </c>
      <c r="S78" s="57">
        <v>0</v>
      </c>
      <c r="T78" s="58"/>
      <c r="U78" s="58"/>
      <c r="V78" s="58"/>
      <c r="W78" s="58"/>
      <c r="X78" s="59"/>
      <c r="Y78" s="60"/>
      <c r="Z78" s="60"/>
      <c r="AA78" s="60"/>
      <c r="AB78" s="60"/>
      <c r="AC78" s="60"/>
      <c r="AD78" s="60"/>
      <c r="AE78" s="60"/>
      <c r="AF78" s="60"/>
      <c r="AG78" s="60"/>
      <c r="AH78" s="60"/>
      <c r="AI78" s="60"/>
      <c r="AJ78" s="60"/>
      <c r="AK78" s="60"/>
      <c r="AL78" s="60"/>
      <c r="AM78" s="60"/>
      <c r="AN78" s="60"/>
      <c r="AO78" s="60"/>
      <c r="AP78" s="60"/>
      <c r="AQ78" s="60"/>
      <c r="AR78" s="60"/>
    </row>
    <row r="79" spans="2:44" hidden="1">
      <c r="B79" s="215"/>
      <c r="C79" s="217"/>
      <c r="D79" s="219"/>
      <c r="E79" s="61" t="s">
        <v>303</v>
      </c>
      <c r="F79" s="62">
        <f t="shared" ref="F79:S79" si="85">IF(ISBLANK(F78),"",IF(ISBLANK(F80),"",ROUND(F80-F78,10)))</f>
        <v>0</v>
      </c>
      <c r="G79" s="62">
        <f t="shared" si="85"/>
        <v>0</v>
      </c>
      <c r="H79" s="62">
        <f t="shared" si="85"/>
        <v>0</v>
      </c>
      <c r="I79" s="62">
        <f t="shared" si="85"/>
        <v>0</v>
      </c>
      <c r="J79" s="62">
        <f t="shared" si="85"/>
        <v>0</v>
      </c>
      <c r="K79" s="62">
        <f t="shared" si="85"/>
        <v>0</v>
      </c>
      <c r="L79" s="62">
        <f t="shared" si="85"/>
        <v>0</v>
      </c>
      <c r="M79" s="62">
        <f t="shared" si="85"/>
        <v>0</v>
      </c>
      <c r="N79" s="62">
        <f t="shared" si="85"/>
        <v>0</v>
      </c>
      <c r="O79" s="62">
        <f t="shared" si="85"/>
        <v>0</v>
      </c>
      <c r="P79" s="62">
        <f t="shared" si="85"/>
        <v>0</v>
      </c>
      <c r="Q79" s="62">
        <f t="shared" si="85"/>
        <v>0</v>
      </c>
      <c r="R79" s="62">
        <f t="shared" si="85"/>
        <v>0</v>
      </c>
      <c r="S79" s="62">
        <f t="shared" si="85"/>
        <v>0</v>
      </c>
      <c r="T79" s="63" t="s">
        <v>304</v>
      </c>
      <c r="U79" s="63" t="str" cm="1">
        <f t="array" ref="U79">IFERROR(IF(T79="NO",MODE(IF($F$7:$S$7="YES",IF(F79:S79&gt;0,F79:S79))),MODE(IF($F$7:$S$7="YES",F79:S79))),"")</f>
        <v/>
      </c>
      <c r="V79" s="63" t="s">
        <v>304</v>
      </c>
      <c r="W79" s="63" t="str" cm="1">
        <f t="array" ref="W79">IFERROR(IF(V79="NO",MEDIAN(IF($F$7:$S$7="YES",IF(F79:S79&gt;0,F79:S79))),MEDIAN(IF($F$7:$S$7="YES",F79:S79))),"")</f>
        <v/>
      </c>
      <c r="X79" s="63" t="str">
        <f t="shared" ref="X79" si="86">IF(U79="","Median","Mode")</f>
        <v>Median</v>
      </c>
      <c r="Y79" s="60"/>
      <c r="Z79" s="60"/>
      <c r="AA79" s="60"/>
      <c r="AB79" s="60"/>
      <c r="AC79" s="60"/>
      <c r="AD79" s="60"/>
      <c r="AE79" s="60"/>
      <c r="AF79" s="60"/>
      <c r="AG79" s="60"/>
      <c r="AH79" s="60"/>
      <c r="AI79" s="60"/>
      <c r="AJ79" s="60"/>
      <c r="AK79" s="60"/>
      <c r="AL79" s="60"/>
      <c r="AM79" s="60"/>
      <c r="AN79" s="60"/>
      <c r="AO79" s="60"/>
      <c r="AP79" s="60"/>
      <c r="AQ79" s="60"/>
      <c r="AR79" s="60"/>
    </row>
    <row r="80" spans="2:44" ht="15" hidden="1" customHeight="1" thickBot="1">
      <c r="B80" s="214">
        <f t="shared" ref="B80" si="87">B78+1</f>
        <v>36</v>
      </c>
      <c r="C80" s="216"/>
      <c r="D80" s="218"/>
      <c r="E80" s="56"/>
      <c r="F80" s="57">
        <v>0</v>
      </c>
      <c r="G80" s="57">
        <v>0</v>
      </c>
      <c r="H80" s="57">
        <v>0</v>
      </c>
      <c r="I80" s="57">
        <v>0</v>
      </c>
      <c r="J80" s="57">
        <v>0</v>
      </c>
      <c r="K80" s="57">
        <v>0</v>
      </c>
      <c r="L80" s="57">
        <v>0</v>
      </c>
      <c r="M80" s="57">
        <v>0</v>
      </c>
      <c r="N80" s="57">
        <v>0</v>
      </c>
      <c r="O80" s="57">
        <v>0</v>
      </c>
      <c r="P80" s="57">
        <v>0</v>
      </c>
      <c r="Q80" s="57">
        <v>0</v>
      </c>
      <c r="R80" s="57">
        <v>0</v>
      </c>
      <c r="S80" s="57">
        <v>0</v>
      </c>
      <c r="T80" s="58"/>
      <c r="U80" s="58"/>
      <c r="V80" s="58"/>
      <c r="W80" s="58"/>
      <c r="X80" s="59"/>
      <c r="Y80" s="60"/>
      <c r="Z80" s="60"/>
      <c r="AA80" s="60"/>
      <c r="AB80" s="60"/>
      <c r="AC80" s="60"/>
      <c r="AD80" s="60"/>
      <c r="AE80" s="60"/>
      <c r="AF80" s="60"/>
      <c r="AG80" s="60"/>
      <c r="AH80" s="60"/>
      <c r="AI80" s="60"/>
      <c r="AJ80" s="60"/>
      <c r="AK80" s="60"/>
      <c r="AL80" s="60"/>
      <c r="AM80" s="60"/>
      <c r="AN80" s="60"/>
      <c r="AO80" s="60"/>
      <c r="AP80" s="60"/>
      <c r="AQ80" s="60"/>
      <c r="AR80" s="60"/>
    </row>
    <row r="81" spans="2:44" hidden="1">
      <c r="B81" s="215"/>
      <c r="C81" s="217"/>
      <c r="D81" s="219"/>
      <c r="E81" s="61" t="s">
        <v>303</v>
      </c>
      <c r="F81" s="62">
        <f t="shared" ref="F81:S81" si="88">IF(ISBLANK(F80),"",IF(ISBLANK(F82),"",ROUND(F82-F80,10)))</f>
        <v>0</v>
      </c>
      <c r="G81" s="62">
        <f t="shared" si="88"/>
        <v>0</v>
      </c>
      <c r="H81" s="62">
        <f t="shared" si="88"/>
        <v>0</v>
      </c>
      <c r="I81" s="62">
        <f t="shared" si="88"/>
        <v>0</v>
      </c>
      <c r="J81" s="62">
        <f t="shared" si="88"/>
        <v>0</v>
      </c>
      <c r="K81" s="62">
        <f t="shared" si="88"/>
        <v>0</v>
      </c>
      <c r="L81" s="62">
        <f t="shared" si="88"/>
        <v>0</v>
      </c>
      <c r="M81" s="62">
        <f t="shared" si="88"/>
        <v>0</v>
      </c>
      <c r="N81" s="62">
        <f t="shared" si="88"/>
        <v>0</v>
      </c>
      <c r="O81" s="62">
        <f t="shared" si="88"/>
        <v>0</v>
      </c>
      <c r="P81" s="62">
        <f t="shared" si="88"/>
        <v>0</v>
      </c>
      <c r="Q81" s="62">
        <f t="shared" si="88"/>
        <v>0</v>
      </c>
      <c r="R81" s="62">
        <f t="shared" si="88"/>
        <v>0</v>
      </c>
      <c r="S81" s="62">
        <f t="shared" si="88"/>
        <v>0</v>
      </c>
      <c r="T81" s="63" t="s">
        <v>304</v>
      </c>
      <c r="U81" s="63" t="str" cm="1">
        <f t="array" ref="U81">IFERROR(IF(T81="NO",MODE(IF($F$7:$S$7="YES",IF(F81:S81&gt;0,F81:S81))),MODE(IF($F$7:$S$7="YES",F81:S81))),"")</f>
        <v/>
      </c>
      <c r="V81" s="63" t="s">
        <v>304</v>
      </c>
      <c r="W81" s="63" t="str" cm="1">
        <f t="array" ref="W81">IFERROR(IF(V81="NO",MEDIAN(IF($F$7:$S$7="YES",IF(F81:S81&gt;0,F81:S81))),MEDIAN(IF($F$7:$S$7="YES",F81:S81))),"")</f>
        <v/>
      </c>
      <c r="X81" s="63" t="str">
        <f t="shared" ref="X81" si="89">IF(U81="","Median","Mode")</f>
        <v>Median</v>
      </c>
      <c r="Y81" s="60"/>
      <c r="Z81" s="60"/>
      <c r="AA81" s="60"/>
      <c r="AB81" s="60"/>
      <c r="AC81" s="60"/>
      <c r="AD81" s="60"/>
      <c r="AE81" s="60"/>
      <c r="AF81" s="60"/>
      <c r="AG81" s="60"/>
      <c r="AH81" s="60"/>
      <c r="AI81" s="60"/>
      <c r="AJ81" s="60"/>
      <c r="AK81" s="60"/>
      <c r="AL81" s="60"/>
      <c r="AM81" s="60"/>
      <c r="AN81" s="60"/>
      <c r="AO81" s="60"/>
      <c r="AP81" s="60"/>
      <c r="AQ81" s="60"/>
      <c r="AR81" s="60"/>
    </row>
    <row r="82" spans="2:44" ht="15" hidden="1" customHeight="1" thickBot="1">
      <c r="B82" s="214">
        <f t="shared" ref="B82" si="90">B80+1</f>
        <v>37</v>
      </c>
      <c r="C82" s="216"/>
      <c r="D82" s="218"/>
      <c r="E82" s="56"/>
      <c r="F82" s="57">
        <v>0</v>
      </c>
      <c r="G82" s="57">
        <v>0</v>
      </c>
      <c r="H82" s="57">
        <v>0</v>
      </c>
      <c r="I82" s="57">
        <v>0</v>
      </c>
      <c r="J82" s="57">
        <v>0</v>
      </c>
      <c r="K82" s="57">
        <v>0</v>
      </c>
      <c r="L82" s="57">
        <v>0</v>
      </c>
      <c r="M82" s="57">
        <v>0</v>
      </c>
      <c r="N82" s="57">
        <v>0</v>
      </c>
      <c r="O82" s="57">
        <v>0</v>
      </c>
      <c r="P82" s="57">
        <v>0</v>
      </c>
      <c r="Q82" s="57">
        <v>0</v>
      </c>
      <c r="R82" s="57">
        <v>0</v>
      </c>
      <c r="S82" s="57">
        <v>0</v>
      </c>
      <c r="T82" s="58"/>
      <c r="U82" s="58"/>
      <c r="V82" s="58"/>
      <c r="W82" s="58"/>
      <c r="X82" s="59"/>
      <c r="Y82" s="60"/>
      <c r="Z82" s="60"/>
      <c r="AA82" s="60"/>
      <c r="AB82" s="60"/>
      <c r="AC82" s="60"/>
      <c r="AD82" s="60"/>
      <c r="AE82" s="60"/>
      <c r="AF82" s="60"/>
      <c r="AG82" s="60"/>
      <c r="AH82" s="60"/>
      <c r="AI82" s="60"/>
      <c r="AJ82" s="60"/>
      <c r="AK82" s="60"/>
      <c r="AL82" s="60"/>
      <c r="AM82" s="60"/>
      <c r="AN82" s="60"/>
      <c r="AO82" s="60"/>
      <c r="AP82" s="60"/>
      <c r="AQ82" s="60"/>
      <c r="AR82" s="60"/>
    </row>
    <row r="83" spans="2:44" hidden="1">
      <c r="B83" s="215"/>
      <c r="C83" s="217"/>
      <c r="D83" s="219"/>
      <c r="E83" s="61" t="s">
        <v>303</v>
      </c>
      <c r="F83" s="62">
        <f t="shared" ref="F83:S83" si="91">IF(ISBLANK(F82),"",IF(ISBLANK(F84),"",ROUND(F84-F82,10)))</f>
        <v>0</v>
      </c>
      <c r="G83" s="62">
        <f t="shared" si="91"/>
        <v>0</v>
      </c>
      <c r="H83" s="62">
        <f t="shared" si="91"/>
        <v>0</v>
      </c>
      <c r="I83" s="62">
        <f t="shared" si="91"/>
        <v>0</v>
      </c>
      <c r="J83" s="62">
        <f t="shared" si="91"/>
        <v>0</v>
      </c>
      <c r="K83" s="62">
        <f t="shared" si="91"/>
        <v>0</v>
      </c>
      <c r="L83" s="62">
        <f t="shared" si="91"/>
        <v>0</v>
      </c>
      <c r="M83" s="62">
        <f t="shared" si="91"/>
        <v>0</v>
      </c>
      <c r="N83" s="62">
        <f t="shared" si="91"/>
        <v>0</v>
      </c>
      <c r="O83" s="62">
        <f t="shared" si="91"/>
        <v>0</v>
      </c>
      <c r="P83" s="62">
        <f t="shared" si="91"/>
        <v>0</v>
      </c>
      <c r="Q83" s="62">
        <f t="shared" si="91"/>
        <v>0</v>
      </c>
      <c r="R83" s="62">
        <f t="shared" si="91"/>
        <v>0</v>
      </c>
      <c r="S83" s="62">
        <f t="shared" si="91"/>
        <v>0</v>
      </c>
      <c r="T83" s="63" t="s">
        <v>304</v>
      </c>
      <c r="U83" s="63" t="str" cm="1">
        <f t="array" ref="U83">IFERROR(IF(T83="NO",MODE(IF($F$7:$S$7="YES",IF(F83:S83&gt;0,F83:S83))),MODE(IF($F$7:$S$7="YES",F83:S83))),"")</f>
        <v/>
      </c>
      <c r="V83" s="63" t="s">
        <v>304</v>
      </c>
      <c r="W83" s="63" t="str" cm="1">
        <f t="array" ref="W83">IFERROR(IF(V83="NO",MEDIAN(IF($F$7:$S$7="YES",IF(F83:S83&gt;0,F83:S83))),MEDIAN(IF($F$7:$S$7="YES",F83:S83))),"")</f>
        <v/>
      </c>
      <c r="X83" s="63" t="str">
        <f t="shared" ref="X83" si="92">IF(U83="","Median","Mode")</f>
        <v>Median</v>
      </c>
      <c r="Y83" s="60"/>
      <c r="Z83" s="60"/>
      <c r="AA83" s="60"/>
      <c r="AB83" s="60"/>
      <c r="AC83" s="60"/>
      <c r="AD83" s="60"/>
      <c r="AE83" s="60"/>
      <c r="AF83" s="60"/>
      <c r="AG83" s="60"/>
      <c r="AH83" s="60"/>
      <c r="AI83" s="60"/>
      <c r="AJ83" s="60"/>
      <c r="AK83" s="60"/>
      <c r="AL83" s="60"/>
      <c r="AM83" s="60"/>
      <c r="AN83" s="60"/>
      <c r="AO83" s="60"/>
      <c r="AP83" s="60"/>
      <c r="AQ83" s="60"/>
      <c r="AR83" s="60"/>
    </row>
    <row r="84" spans="2:44" ht="15" hidden="1" customHeight="1" thickBot="1">
      <c r="B84" s="214">
        <f t="shared" ref="B84" si="93">B82+1</f>
        <v>38</v>
      </c>
      <c r="C84" s="216"/>
      <c r="D84" s="218"/>
      <c r="E84" s="56"/>
      <c r="F84" s="57">
        <v>0</v>
      </c>
      <c r="G84" s="57">
        <v>0</v>
      </c>
      <c r="H84" s="57">
        <v>0</v>
      </c>
      <c r="I84" s="57">
        <v>0</v>
      </c>
      <c r="J84" s="57">
        <v>0</v>
      </c>
      <c r="K84" s="57">
        <v>0</v>
      </c>
      <c r="L84" s="57">
        <v>0</v>
      </c>
      <c r="M84" s="57">
        <v>0</v>
      </c>
      <c r="N84" s="57">
        <v>0</v>
      </c>
      <c r="O84" s="57">
        <v>0</v>
      </c>
      <c r="P84" s="57">
        <v>0</v>
      </c>
      <c r="Q84" s="57">
        <v>0</v>
      </c>
      <c r="R84" s="57">
        <v>0</v>
      </c>
      <c r="S84" s="57">
        <v>0</v>
      </c>
      <c r="T84" s="58"/>
      <c r="U84" s="58"/>
      <c r="V84" s="58"/>
      <c r="W84" s="58"/>
      <c r="X84" s="59"/>
      <c r="Y84" s="60"/>
      <c r="Z84" s="60"/>
      <c r="AA84" s="60"/>
      <c r="AB84" s="60"/>
      <c r="AC84" s="60"/>
      <c r="AD84" s="60"/>
      <c r="AE84" s="60"/>
      <c r="AF84" s="60"/>
      <c r="AG84" s="60"/>
      <c r="AH84" s="60"/>
      <c r="AI84" s="60"/>
      <c r="AJ84" s="60"/>
      <c r="AK84" s="60"/>
      <c r="AL84" s="60"/>
      <c r="AM84" s="60"/>
      <c r="AN84" s="60"/>
      <c r="AO84" s="60"/>
      <c r="AP84" s="60"/>
      <c r="AQ84" s="60"/>
      <c r="AR84" s="60"/>
    </row>
    <row r="85" spans="2:44" hidden="1">
      <c r="B85" s="215"/>
      <c r="C85" s="217"/>
      <c r="D85" s="219"/>
      <c r="E85" s="61" t="s">
        <v>303</v>
      </c>
      <c r="F85" s="62">
        <f t="shared" ref="F85:S85" si="94">IF(ISBLANK(F84),"",IF(ISBLANK(F86),"",ROUND(F86-F84,10)))</f>
        <v>0</v>
      </c>
      <c r="G85" s="62">
        <f t="shared" si="94"/>
        <v>0</v>
      </c>
      <c r="H85" s="62">
        <f t="shared" si="94"/>
        <v>0</v>
      </c>
      <c r="I85" s="62">
        <f t="shared" si="94"/>
        <v>0</v>
      </c>
      <c r="J85" s="62">
        <f t="shared" si="94"/>
        <v>0</v>
      </c>
      <c r="K85" s="62">
        <f t="shared" si="94"/>
        <v>0</v>
      </c>
      <c r="L85" s="62">
        <f t="shared" si="94"/>
        <v>0</v>
      </c>
      <c r="M85" s="62">
        <f t="shared" si="94"/>
        <v>0</v>
      </c>
      <c r="N85" s="62">
        <f t="shared" si="94"/>
        <v>0</v>
      </c>
      <c r="O85" s="62">
        <f t="shared" si="94"/>
        <v>0</v>
      </c>
      <c r="P85" s="62">
        <f t="shared" si="94"/>
        <v>0</v>
      </c>
      <c r="Q85" s="62">
        <f t="shared" si="94"/>
        <v>0</v>
      </c>
      <c r="R85" s="62">
        <f t="shared" si="94"/>
        <v>0</v>
      </c>
      <c r="S85" s="62">
        <f t="shared" si="94"/>
        <v>0</v>
      </c>
      <c r="T85" s="63" t="s">
        <v>304</v>
      </c>
      <c r="U85" s="63" t="str" cm="1">
        <f t="array" ref="U85">IFERROR(IF(T85="NO",MODE(IF($F$7:$S$7="YES",IF(F85:S85&gt;0,F85:S85))),MODE(IF($F$7:$S$7="YES",F85:S85))),"")</f>
        <v/>
      </c>
      <c r="V85" s="63" t="s">
        <v>304</v>
      </c>
      <c r="W85" s="63" t="str" cm="1">
        <f t="array" ref="W85">IFERROR(IF(V85="NO",MEDIAN(IF($F$7:$S$7="YES",IF(F85:S85&gt;0,F85:S85))),MEDIAN(IF($F$7:$S$7="YES",F85:S85))),"")</f>
        <v/>
      </c>
      <c r="X85" s="63" t="str">
        <f t="shared" ref="X85" si="95">IF(U85="","Median","Mode")</f>
        <v>Median</v>
      </c>
      <c r="Y85" s="60"/>
      <c r="Z85" s="60"/>
      <c r="AA85" s="60"/>
      <c r="AB85" s="60"/>
      <c r="AC85" s="60"/>
      <c r="AD85" s="60"/>
      <c r="AE85" s="60"/>
      <c r="AF85" s="60"/>
      <c r="AG85" s="60"/>
      <c r="AH85" s="60"/>
      <c r="AI85" s="60"/>
      <c r="AJ85" s="60"/>
      <c r="AK85" s="60"/>
      <c r="AL85" s="60"/>
      <c r="AM85" s="60"/>
      <c r="AN85" s="60"/>
      <c r="AO85" s="60"/>
      <c r="AP85" s="60"/>
      <c r="AQ85" s="60"/>
      <c r="AR85" s="60"/>
    </row>
    <row r="86" spans="2:44" ht="15" hidden="1" customHeight="1" thickBot="1">
      <c r="B86" s="214">
        <f t="shared" ref="B86" si="96">B84+1</f>
        <v>39</v>
      </c>
      <c r="C86" s="216"/>
      <c r="D86" s="218"/>
      <c r="E86" s="56"/>
      <c r="F86" s="57">
        <v>0</v>
      </c>
      <c r="G86" s="57">
        <v>0</v>
      </c>
      <c r="H86" s="57">
        <v>0</v>
      </c>
      <c r="I86" s="57">
        <v>0</v>
      </c>
      <c r="J86" s="57">
        <v>0</v>
      </c>
      <c r="K86" s="57">
        <v>0</v>
      </c>
      <c r="L86" s="57">
        <v>0</v>
      </c>
      <c r="M86" s="57">
        <v>0</v>
      </c>
      <c r="N86" s="57">
        <v>0</v>
      </c>
      <c r="O86" s="57">
        <v>0</v>
      </c>
      <c r="P86" s="57">
        <v>0</v>
      </c>
      <c r="Q86" s="57">
        <v>0</v>
      </c>
      <c r="R86" s="57">
        <v>0</v>
      </c>
      <c r="S86" s="57">
        <v>0</v>
      </c>
      <c r="T86" s="58"/>
      <c r="U86" s="58"/>
      <c r="V86" s="58"/>
      <c r="W86" s="58"/>
      <c r="X86" s="59"/>
      <c r="Y86" s="60"/>
      <c r="Z86" s="60"/>
      <c r="AA86" s="60"/>
      <c r="AB86" s="60"/>
      <c r="AC86" s="60"/>
      <c r="AD86" s="60"/>
      <c r="AE86" s="60"/>
      <c r="AF86" s="60"/>
      <c r="AG86" s="60"/>
      <c r="AH86" s="60"/>
      <c r="AI86" s="60"/>
      <c r="AJ86" s="60"/>
      <c r="AK86" s="60"/>
      <c r="AL86" s="60"/>
      <c r="AM86" s="60"/>
      <c r="AN86" s="60"/>
      <c r="AO86" s="60"/>
      <c r="AP86" s="60"/>
      <c r="AQ86" s="60"/>
      <c r="AR86" s="60"/>
    </row>
    <row r="87" spans="2:44" hidden="1">
      <c r="B87" s="215"/>
      <c r="C87" s="217"/>
      <c r="D87" s="219"/>
      <c r="E87" s="61" t="s">
        <v>303</v>
      </c>
      <c r="F87" s="62">
        <f t="shared" ref="F87:S87" si="97">IF(ISBLANK(F86),"",IF(ISBLANK(F88),"",ROUND(F88-F86,10)))</f>
        <v>0</v>
      </c>
      <c r="G87" s="62">
        <f t="shared" si="97"/>
        <v>0</v>
      </c>
      <c r="H87" s="62">
        <f t="shared" si="97"/>
        <v>0</v>
      </c>
      <c r="I87" s="62">
        <f t="shared" si="97"/>
        <v>0</v>
      </c>
      <c r="J87" s="62">
        <f t="shared" si="97"/>
        <v>0</v>
      </c>
      <c r="K87" s="62">
        <f t="shared" si="97"/>
        <v>0</v>
      </c>
      <c r="L87" s="62">
        <f t="shared" si="97"/>
        <v>0</v>
      </c>
      <c r="M87" s="62">
        <f t="shared" si="97"/>
        <v>0</v>
      </c>
      <c r="N87" s="62">
        <f t="shared" si="97"/>
        <v>0</v>
      </c>
      <c r="O87" s="62">
        <f t="shared" si="97"/>
        <v>0</v>
      </c>
      <c r="P87" s="62">
        <f t="shared" si="97"/>
        <v>0</v>
      </c>
      <c r="Q87" s="62">
        <f t="shared" si="97"/>
        <v>0</v>
      </c>
      <c r="R87" s="62">
        <f t="shared" si="97"/>
        <v>0</v>
      </c>
      <c r="S87" s="62">
        <f t="shared" si="97"/>
        <v>0</v>
      </c>
      <c r="T87" s="63" t="s">
        <v>304</v>
      </c>
      <c r="U87" s="63" t="str" cm="1">
        <f t="array" ref="U87">IFERROR(IF(T87="NO",MODE(IF($F$7:$S$7="YES",IF(F87:S87&gt;0,F87:S87))),MODE(IF($F$7:$S$7="YES",F87:S87))),"")</f>
        <v/>
      </c>
      <c r="V87" s="63" t="s">
        <v>304</v>
      </c>
      <c r="W87" s="63" t="str" cm="1">
        <f t="array" ref="W87">IFERROR(IF(V87="NO",MEDIAN(IF($F$7:$S$7="YES",IF(F87:S87&gt;0,F87:S87))),MEDIAN(IF($F$7:$S$7="YES",F87:S87))),"")</f>
        <v/>
      </c>
      <c r="X87" s="63" t="str">
        <f t="shared" ref="X87" si="98">IF(U87="","Median","Mode")</f>
        <v>Median</v>
      </c>
      <c r="Y87" s="60"/>
      <c r="Z87" s="60"/>
      <c r="AA87" s="60"/>
      <c r="AB87" s="60"/>
      <c r="AC87" s="60"/>
      <c r="AD87" s="60"/>
      <c r="AE87" s="60"/>
      <c r="AF87" s="60"/>
      <c r="AG87" s="60"/>
      <c r="AH87" s="60"/>
      <c r="AI87" s="60"/>
      <c r="AJ87" s="60"/>
      <c r="AK87" s="60"/>
      <c r="AL87" s="60"/>
      <c r="AM87" s="60"/>
      <c r="AN87" s="60"/>
      <c r="AO87" s="60"/>
      <c r="AP87" s="60"/>
      <c r="AQ87" s="60"/>
      <c r="AR87" s="60"/>
    </row>
    <row r="88" spans="2:44" ht="15" hidden="1" customHeight="1" thickBot="1">
      <c r="B88" s="214">
        <f t="shared" ref="B88" si="99">B86+1</f>
        <v>40</v>
      </c>
      <c r="C88" s="216"/>
      <c r="D88" s="218"/>
      <c r="E88" s="56"/>
      <c r="F88" s="57">
        <v>0</v>
      </c>
      <c r="G88" s="57">
        <v>0</v>
      </c>
      <c r="H88" s="57">
        <v>0</v>
      </c>
      <c r="I88" s="57">
        <v>0</v>
      </c>
      <c r="J88" s="57">
        <v>0</v>
      </c>
      <c r="K88" s="57">
        <v>0</v>
      </c>
      <c r="L88" s="57">
        <v>0</v>
      </c>
      <c r="M88" s="57">
        <v>0</v>
      </c>
      <c r="N88" s="57">
        <v>0</v>
      </c>
      <c r="O88" s="57">
        <v>0</v>
      </c>
      <c r="P88" s="57">
        <v>0</v>
      </c>
      <c r="Q88" s="57">
        <v>0</v>
      </c>
      <c r="R88" s="57">
        <v>0</v>
      </c>
      <c r="S88" s="57">
        <v>0</v>
      </c>
      <c r="T88" s="58"/>
      <c r="U88" s="58"/>
      <c r="V88" s="58"/>
      <c r="W88" s="58"/>
      <c r="X88" s="59"/>
      <c r="Y88" s="60"/>
      <c r="Z88" s="60"/>
      <c r="AA88" s="60"/>
      <c r="AB88" s="60"/>
      <c r="AC88" s="60"/>
      <c r="AD88" s="60"/>
      <c r="AE88" s="60"/>
      <c r="AF88" s="60"/>
      <c r="AG88" s="60"/>
      <c r="AH88" s="60"/>
      <c r="AI88" s="60"/>
      <c r="AJ88" s="60"/>
      <c r="AK88" s="60"/>
      <c r="AL88" s="60"/>
      <c r="AM88" s="60"/>
      <c r="AN88" s="60"/>
      <c r="AO88" s="60"/>
      <c r="AP88" s="60"/>
      <c r="AQ88" s="60"/>
      <c r="AR88" s="60"/>
    </row>
    <row r="89" spans="2:44" hidden="1">
      <c r="B89" s="215"/>
      <c r="C89" s="217"/>
      <c r="D89" s="219"/>
      <c r="E89" s="61" t="s">
        <v>303</v>
      </c>
      <c r="F89" s="62">
        <f t="shared" ref="F89:S89" si="100">IF(ISBLANK(F88),"",IF(ISBLANK(F90),"",ROUND(F90-F88,10)))</f>
        <v>0</v>
      </c>
      <c r="G89" s="62">
        <f t="shared" si="100"/>
        <v>0</v>
      </c>
      <c r="H89" s="62">
        <f t="shared" si="100"/>
        <v>0</v>
      </c>
      <c r="I89" s="62">
        <f t="shared" si="100"/>
        <v>0</v>
      </c>
      <c r="J89" s="62">
        <f t="shared" si="100"/>
        <v>0</v>
      </c>
      <c r="K89" s="62">
        <f t="shared" si="100"/>
        <v>0</v>
      </c>
      <c r="L89" s="62">
        <f t="shared" si="100"/>
        <v>0</v>
      </c>
      <c r="M89" s="62">
        <f t="shared" si="100"/>
        <v>0</v>
      </c>
      <c r="N89" s="62">
        <f t="shared" si="100"/>
        <v>0</v>
      </c>
      <c r="O89" s="62">
        <f t="shared" si="100"/>
        <v>0</v>
      </c>
      <c r="P89" s="62">
        <f t="shared" si="100"/>
        <v>0</v>
      </c>
      <c r="Q89" s="62">
        <f t="shared" si="100"/>
        <v>0</v>
      </c>
      <c r="R89" s="62">
        <f t="shared" si="100"/>
        <v>0</v>
      </c>
      <c r="S89" s="62">
        <f t="shared" si="100"/>
        <v>0</v>
      </c>
      <c r="T89" s="63" t="s">
        <v>304</v>
      </c>
      <c r="U89" s="63" t="str" cm="1">
        <f t="array" ref="U89">IFERROR(IF(T89="NO",MODE(IF($F$7:$S$7="YES",IF(F89:S89&gt;0,F89:S89))),MODE(IF($F$7:$S$7="YES",F89:S89))),"")</f>
        <v/>
      </c>
      <c r="V89" s="63" t="s">
        <v>304</v>
      </c>
      <c r="W89" s="63" t="str" cm="1">
        <f t="array" ref="W89">IFERROR(IF(V89="NO",MEDIAN(IF($F$7:$S$7="YES",IF(F89:S89&gt;0,F89:S89))),MEDIAN(IF($F$7:$S$7="YES",F89:S89))),"")</f>
        <v/>
      </c>
      <c r="X89" s="63" t="str">
        <f t="shared" ref="X89" si="101">IF(U89="","Median","Mode")</f>
        <v>Median</v>
      </c>
      <c r="Y89" s="60"/>
      <c r="Z89" s="60"/>
      <c r="AA89" s="60"/>
      <c r="AB89" s="60"/>
      <c r="AC89" s="60"/>
      <c r="AD89" s="60"/>
      <c r="AE89" s="60"/>
      <c r="AF89" s="60"/>
      <c r="AG89" s="60"/>
      <c r="AH89" s="60"/>
      <c r="AI89" s="60"/>
      <c r="AJ89" s="60"/>
      <c r="AK89" s="60"/>
      <c r="AL89" s="60"/>
      <c r="AM89" s="60"/>
      <c r="AN89" s="60"/>
      <c r="AO89" s="60"/>
      <c r="AP89" s="60"/>
      <c r="AQ89" s="60"/>
      <c r="AR89" s="60"/>
    </row>
    <row r="90" spans="2:44" ht="15" hidden="1" customHeight="1" thickBot="1">
      <c r="B90" s="214">
        <f t="shared" ref="B90" si="102">B88+1</f>
        <v>41</v>
      </c>
      <c r="C90" s="216"/>
      <c r="D90" s="218"/>
      <c r="E90" s="56"/>
      <c r="F90" s="57">
        <v>0</v>
      </c>
      <c r="G90" s="57">
        <v>0</v>
      </c>
      <c r="H90" s="57">
        <v>0</v>
      </c>
      <c r="I90" s="57">
        <v>0</v>
      </c>
      <c r="J90" s="57">
        <v>0</v>
      </c>
      <c r="K90" s="57">
        <v>0</v>
      </c>
      <c r="L90" s="57">
        <v>0</v>
      </c>
      <c r="M90" s="57">
        <v>0</v>
      </c>
      <c r="N90" s="57">
        <v>0</v>
      </c>
      <c r="O90" s="57">
        <v>0</v>
      </c>
      <c r="P90" s="57">
        <v>0</v>
      </c>
      <c r="Q90" s="57">
        <v>0</v>
      </c>
      <c r="R90" s="57">
        <v>0</v>
      </c>
      <c r="S90" s="57">
        <v>0</v>
      </c>
      <c r="T90" s="58"/>
      <c r="U90" s="58"/>
      <c r="V90" s="58"/>
      <c r="W90" s="58"/>
      <c r="X90" s="59"/>
      <c r="Y90" s="60"/>
      <c r="Z90" s="60"/>
      <c r="AA90" s="60"/>
      <c r="AB90" s="60"/>
      <c r="AC90" s="60"/>
      <c r="AD90" s="60"/>
      <c r="AE90" s="60"/>
      <c r="AF90" s="60"/>
      <c r="AG90" s="60"/>
      <c r="AH90" s="60"/>
      <c r="AI90" s="60"/>
      <c r="AJ90" s="60"/>
      <c r="AK90" s="60"/>
      <c r="AL90" s="60"/>
      <c r="AM90" s="60"/>
      <c r="AN90" s="60"/>
      <c r="AO90" s="60"/>
      <c r="AP90" s="60"/>
      <c r="AQ90" s="60"/>
      <c r="AR90" s="60"/>
    </row>
    <row r="91" spans="2:44" hidden="1">
      <c r="B91" s="215"/>
      <c r="C91" s="217"/>
      <c r="D91" s="219"/>
      <c r="E91" s="61" t="s">
        <v>303</v>
      </c>
      <c r="F91" s="62">
        <f t="shared" ref="F91:S91" si="103">IF(ISBLANK(F90),"",IF(ISBLANK(F92),"",ROUND(F92-F90,10)))</f>
        <v>0</v>
      </c>
      <c r="G91" s="62">
        <f t="shared" si="103"/>
        <v>0</v>
      </c>
      <c r="H91" s="62">
        <f t="shared" si="103"/>
        <v>0</v>
      </c>
      <c r="I91" s="62">
        <f t="shared" si="103"/>
        <v>0</v>
      </c>
      <c r="J91" s="62">
        <f t="shared" si="103"/>
        <v>0</v>
      </c>
      <c r="K91" s="62">
        <f t="shared" si="103"/>
        <v>0</v>
      </c>
      <c r="L91" s="62">
        <f t="shared" si="103"/>
        <v>0</v>
      </c>
      <c r="M91" s="62">
        <f t="shared" si="103"/>
        <v>0</v>
      </c>
      <c r="N91" s="62">
        <f t="shared" si="103"/>
        <v>0</v>
      </c>
      <c r="O91" s="62">
        <f t="shared" si="103"/>
        <v>0</v>
      </c>
      <c r="P91" s="62">
        <f t="shared" si="103"/>
        <v>0</v>
      </c>
      <c r="Q91" s="62">
        <f t="shared" si="103"/>
        <v>0</v>
      </c>
      <c r="R91" s="62">
        <f t="shared" si="103"/>
        <v>0</v>
      </c>
      <c r="S91" s="62">
        <f t="shared" si="103"/>
        <v>0</v>
      </c>
      <c r="T91" s="63" t="s">
        <v>304</v>
      </c>
      <c r="U91" s="63" t="str" cm="1">
        <f t="array" ref="U91">IFERROR(IF(T91="NO",MODE(IF($F$7:$S$7="YES",IF(F91:S91&gt;0,F91:S91))),MODE(IF($F$7:$S$7="YES",F91:S91))),"")</f>
        <v/>
      </c>
      <c r="V91" s="63" t="s">
        <v>304</v>
      </c>
      <c r="W91" s="63" t="str" cm="1">
        <f t="array" ref="W91">IFERROR(IF(V91="NO",MEDIAN(IF($F$7:$S$7="YES",IF(F91:S91&gt;0,F91:S91))),MEDIAN(IF($F$7:$S$7="YES",F91:S91))),"")</f>
        <v/>
      </c>
      <c r="X91" s="63" t="str">
        <f t="shared" ref="X91" si="104">IF(U91="","Median","Mode")</f>
        <v>Median</v>
      </c>
      <c r="Y91" s="60"/>
      <c r="Z91" s="60"/>
      <c r="AA91" s="60"/>
      <c r="AB91" s="60"/>
      <c r="AC91" s="60"/>
      <c r="AD91" s="60"/>
      <c r="AE91" s="60"/>
      <c r="AF91" s="60"/>
      <c r="AG91" s="60"/>
      <c r="AH91" s="60"/>
      <c r="AI91" s="60"/>
      <c r="AJ91" s="60"/>
      <c r="AK91" s="60"/>
      <c r="AL91" s="60"/>
      <c r="AM91" s="60"/>
      <c r="AN91" s="60"/>
      <c r="AO91" s="60"/>
      <c r="AP91" s="60"/>
      <c r="AQ91" s="60"/>
      <c r="AR91" s="60"/>
    </row>
    <row r="92" spans="2:44" ht="15" hidden="1" customHeight="1" thickBot="1">
      <c r="B92" s="214">
        <f t="shared" ref="B92" si="105">B90+1</f>
        <v>42</v>
      </c>
      <c r="C92" s="216"/>
      <c r="D92" s="218"/>
      <c r="E92" s="56"/>
      <c r="F92" s="57">
        <v>0</v>
      </c>
      <c r="G92" s="57">
        <v>0</v>
      </c>
      <c r="H92" s="57">
        <v>0</v>
      </c>
      <c r="I92" s="57">
        <v>0</v>
      </c>
      <c r="J92" s="57">
        <v>0</v>
      </c>
      <c r="K92" s="57">
        <v>0</v>
      </c>
      <c r="L92" s="57">
        <v>0</v>
      </c>
      <c r="M92" s="57">
        <v>0</v>
      </c>
      <c r="N92" s="57">
        <v>0</v>
      </c>
      <c r="O92" s="57">
        <v>0</v>
      </c>
      <c r="P92" s="57">
        <v>0</v>
      </c>
      <c r="Q92" s="57">
        <v>0</v>
      </c>
      <c r="R92" s="57">
        <v>0</v>
      </c>
      <c r="S92" s="57">
        <v>0</v>
      </c>
      <c r="T92" s="58"/>
      <c r="U92" s="58"/>
      <c r="V92" s="58"/>
      <c r="W92" s="58"/>
      <c r="X92" s="59"/>
      <c r="Y92" s="60"/>
      <c r="Z92" s="60"/>
      <c r="AA92" s="60"/>
      <c r="AB92" s="60"/>
      <c r="AC92" s="60"/>
      <c r="AD92" s="60"/>
      <c r="AE92" s="60"/>
      <c r="AF92" s="60"/>
      <c r="AG92" s="60"/>
      <c r="AH92" s="60"/>
      <c r="AI92" s="60"/>
      <c r="AJ92" s="60"/>
      <c r="AK92" s="60"/>
      <c r="AL92" s="60"/>
      <c r="AM92" s="60"/>
      <c r="AN92" s="60"/>
      <c r="AO92" s="60"/>
      <c r="AP92" s="60"/>
      <c r="AQ92" s="60"/>
      <c r="AR92" s="60"/>
    </row>
    <row r="93" spans="2:44" hidden="1">
      <c r="B93" s="215"/>
      <c r="C93" s="217"/>
      <c r="D93" s="219"/>
      <c r="E93" s="61" t="s">
        <v>303</v>
      </c>
      <c r="F93" s="62">
        <f t="shared" ref="F93:S93" si="106">IF(ISBLANK(F92),"",IF(ISBLANK(F94),"",ROUND(F94-F92,10)))</f>
        <v>0</v>
      </c>
      <c r="G93" s="62">
        <f t="shared" si="106"/>
        <v>0</v>
      </c>
      <c r="H93" s="62">
        <f t="shared" si="106"/>
        <v>0</v>
      </c>
      <c r="I93" s="62">
        <f t="shared" si="106"/>
        <v>0</v>
      </c>
      <c r="J93" s="62">
        <f t="shared" si="106"/>
        <v>0</v>
      </c>
      <c r="K93" s="62">
        <f t="shared" si="106"/>
        <v>0</v>
      </c>
      <c r="L93" s="62">
        <f t="shared" si="106"/>
        <v>0</v>
      </c>
      <c r="M93" s="62">
        <f t="shared" si="106"/>
        <v>0</v>
      </c>
      <c r="N93" s="62">
        <f t="shared" si="106"/>
        <v>0</v>
      </c>
      <c r="O93" s="62">
        <f t="shared" si="106"/>
        <v>0</v>
      </c>
      <c r="P93" s="62">
        <f t="shared" si="106"/>
        <v>0</v>
      </c>
      <c r="Q93" s="62">
        <f t="shared" si="106"/>
        <v>0</v>
      </c>
      <c r="R93" s="62">
        <f t="shared" si="106"/>
        <v>0</v>
      </c>
      <c r="S93" s="62">
        <f t="shared" si="106"/>
        <v>0</v>
      </c>
      <c r="T93" s="63" t="s">
        <v>304</v>
      </c>
      <c r="U93" s="63" t="str" cm="1">
        <f t="array" ref="U93">IFERROR(IF(T93="NO",MODE(IF($F$7:$S$7="YES",IF(F93:S93&gt;0,F93:S93))),MODE(IF($F$7:$S$7="YES",F93:S93))),"")</f>
        <v/>
      </c>
      <c r="V93" s="63" t="s">
        <v>304</v>
      </c>
      <c r="W93" s="63" t="str" cm="1">
        <f t="array" ref="W93">IFERROR(IF(V93="NO",MEDIAN(IF($F$7:$S$7="YES",IF(F93:S93&gt;0,F93:S93))),MEDIAN(IF($F$7:$S$7="YES",F93:S93))),"")</f>
        <v/>
      </c>
      <c r="X93" s="63" t="str">
        <f t="shared" ref="X93" si="107">IF(U93="","Median","Mode")</f>
        <v>Median</v>
      </c>
      <c r="Y93" s="60"/>
      <c r="Z93" s="60"/>
      <c r="AA93" s="60"/>
      <c r="AB93" s="60"/>
      <c r="AC93" s="60"/>
      <c r="AD93" s="60"/>
      <c r="AE93" s="60"/>
      <c r="AF93" s="60"/>
      <c r="AG93" s="60"/>
      <c r="AH93" s="60"/>
      <c r="AI93" s="60"/>
      <c r="AJ93" s="60"/>
      <c r="AK93" s="60"/>
      <c r="AL93" s="60"/>
      <c r="AM93" s="60"/>
      <c r="AN93" s="60"/>
      <c r="AO93" s="60"/>
      <c r="AP93" s="60"/>
      <c r="AQ93" s="60"/>
      <c r="AR93" s="60"/>
    </row>
    <row r="94" spans="2:44" ht="15" hidden="1" customHeight="1" thickBot="1">
      <c r="B94" s="214">
        <f t="shared" ref="B94" si="108">B92+1</f>
        <v>43</v>
      </c>
      <c r="C94" s="216"/>
      <c r="D94" s="218"/>
      <c r="E94" s="56"/>
      <c r="F94" s="57">
        <v>0</v>
      </c>
      <c r="G94" s="57">
        <v>0</v>
      </c>
      <c r="H94" s="57">
        <v>0</v>
      </c>
      <c r="I94" s="57">
        <v>0</v>
      </c>
      <c r="J94" s="57">
        <v>0</v>
      </c>
      <c r="K94" s="57">
        <v>0</v>
      </c>
      <c r="L94" s="57">
        <v>0</v>
      </c>
      <c r="M94" s="57">
        <v>0</v>
      </c>
      <c r="N94" s="57">
        <v>0</v>
      </c>
      <c r="O94" s="57">
        <v>0</v>
      </c>
      <c r="P94" s="57">
        <v>0</v>
      </c>
      <c r="Q94" s="57">
        <v>0</v>
      </c>
      <c r="R94" s="57">
        <v>0</v>
      </c>
      <c r="S94" s="57">
        <v>0</v>
      </c>
      <c r="T94" s="58"/>
      <c r="U94" s="58"/>
      <c r="V94" s="58"/>
      <c r="W94" s="58"/>
      <c r="X94" s="59"/>
      <c r="Y94" s="60"/>
      <c r="Z94" s="60"/>
      <c r="AA94" s="60"/>
      <c r="AB94" s="60"/>
      <c r="AC94" s="60"/>
      <c r="AD94" s="60"/>
      <c r="AE94" s="60"/>
      <c r="AF94" s="60"/>
      <c r="AG94" s="60"/>
      <c r="AH94" s="60"/>
      <c r="AI94" s="60"/>
      <c r="AJ94" s="60"/>
      <c r="AK94" s="60"/>
      <c r="AL94" s="60"/>
      <c r="AM94" s="60"/>
      <c r="AN94" s="60"/>
      <c r="AO94" s="60"/>
      <c r="AP94" s="60"/>
      <c r="AQ94" s="60"/>
      <c r="AR94" s="60"/>
    </row>
    <row r="95" spans="2:44" hidden="1">
      <c r="B95" s="215"/>
      <c r="C95" s="217"/>
      <c r="D95" s="219"/>
      <c r="E95" s="61" t="s">
        <v>303</v>
      </c>
      <c r="F95" s="62">
        <f t="shared" ref="F95:S95" si="109">IF(ISBLANK(F94),"",IF(ISBLANK(F96),"",ROUND(F96-F94,10)))</f>
        <v>0</v>
      </c>
      <c r="G95" s="62">
        <f t="shared" si="109"/>
        <v>0</v>
      </c>
      <c r="H95" s="62">
        <f t="shared" si="109"/>
        <v>0</v>
      </c>
      <c r="I95" s="62">
        <f t="shared" si="109"/>
        <v>0</v>
      </c>
      <c r="J95" s="62">
        <f t="shared" si="109"/>
        <v>0</v>
      </c>
      <c r="K95" s="62">
        <f t="shared" si="109"/>
        <v>0</v>
      </c>
      <c r="L95" s="62">
        <f t="shared" si="109"/>
        <v>0</v>
      </c>
      <c r="M95" s="62">
        <f t="shared" si="109"/>
        <v>0</v>
      </c>
      <c r="N95" s="62">
        <f t="shared" si="109"/>
        <v>0</v>
      </c>
      <c r="O95" s="62">
        <f t="shared" si="109"/>
        <v>0</v>
      </c>
      <c r="P95" s="62">
        <f t="shared" si="109"/>
        <v>0</v>
      </c>
      <c r="Q95" s="62">
        <f t="shared" si="109"/>
        <v>0</v>
      </c>
      <c r="R95" s="62">
        <f t="shared" si="109"/>
        <v>0</v>
      </c>
      <c r="S95" s="62">
        <f t="shared" si="109"/>
        <v>0</v>
      </c>
      <c r="T95" s="63" t="s">
        <v>304</v>
      </c>
      <c r="U95" s="63" t="str" cm="1">
        <f t="array" ref="U95">IFERROR(IF(T95="NO",MODE(IF($F$7:$S$7="YES",IF(F95:S95&gt;0,F95:S95))),MODE(IF($F$7:$S$7="YES",F95:S95))),"")</f>
        <v/>
      </c>
      <c r="V95" s="63" t="s">
        <v>304</v>
      </c>
      <c r="W95" s="63" t="str" cm="1">
        <f t="array" ref="W95">IFERROR(IF(V95="NO",MEDIAN(IF($F$7:$S$7="YES",IF(F95:S95&gt;0,F95:S95))),MEDIAN(IF($F$7:$S$7="YES",F95:S95))),"")</f>
        <v/>
      </c>
      <c r="X95" s="63" t="str">
        <f t="shared" ref="X95" si="110">IF(U95="","Median","Mode")</f>
        <v>Median</v>
      </c>
      <c r="Y95" s="60"/>
      <c r="Z95" s="60"/>
      <c r="AA95" s="60"/>
      <c r="AB95" s="60"/>
      <c r="AC95" s="60"/>
      <c r="AD95" s="60"/>
      <c r="AE95" s="60"/>
      <c r="AF95" s="60"/>
      <c r="AG95" s="60"/>
      <c r="AH95" s="60"/>
      <c r="AI95" s="60"/>
      <c r="AJ95" s="60"/>
      <c r="AK95" s="60"/>
      <c r="AL95" s="60"/>
      <c r="AM95" s="60"/>
      <c r="AN95" s="60"/>
      <c r="AO95" s="60"/>
      <c r="AP95" s="60"/>
      <c r="AQ95" s="60"/>
      <c r="AR95" s="60"/>
    </row>
    <row r="96" spans="2:44" ht="15" hidden="1" customHeight="1" thickBot="1">
      <c r="B96" s="214">
        <f t="shared" ref="B96" si="111">B94+1</f>
        <v>44</v>
      </c>
      <c r="C96" s="216"/>
      <c r="D96" s="218"/>
      <c r="E96" s="56"/>
      <c r="F96" s="57">
        <v>0</v>
      </c>
      <c r="G96" s="57">
        <v>0</v>
      </c>
      <c r="H96" s="57">
        <v>0</v>
      </c>
      <c r="I96" s="57">
        <v>0</v>
      </c>
      <c r="J96" s="57">
        <v>0</v>
      </c>
      <c r="K96" s="57">
        <v>0</v>
      </c>
      <c r="L96" s="57">
        <v>0</v>
      </c>
      <c r="M96" s="57">
        <v>0</v>
      </c>
      <c r="N96" s="57">
        <v>0</v>
      </c>
      <c r="O96" s="57">
        <v>0</v>
      </c>
      <c r="P96" s="57">
        <v>0</v>
      </c>
      <c r="Q96" s="57">
        <v>0</v>
      </c>
      <c r="R96" s="57">
        <v>0</v>
      </c>
      <c r="S96" s="57">
        <v>0</v>
      </c>
      <c r="T96" s="58"/>
      <c r="U96" s="58"/>
      <c r="V96" s="58"/>
      <c r="W96" s="58"/>
      <c r="X96" s="59"/>
      <c r="Y96" s="60"/>
      <c r="Z96" s="60"/>
      <c r="AA96" s="60"/>
      <c r="AB96" s="60"/>
      <c r="AC96" s="60"/>
      <c r="AD96" s="60"/>
      <c r="AE96" s="60"/>
      <c r="AF96" s="60"/>
      <c r="AG96" s="60"/>
      <c r="AH96" s="60"/>
      <c r="AI96" s="60"/>
      <c r="AJ96" s="60"/>
      <c r="AK96" s="60"/>
      <c r="AL96" s="60"/>
      <c r="AM96" s="60"/>
      <c r="AN96" s="60"/>
      <c r="AO96" s="60"/>
      <c r="AP96" s="60"/>
      <c r="AQ96" s="60"/>
      <c r="AR96" s="60"/>
    </row>
    <row r="97" spans="2:44" hidden="1">
      <c r="B97" s="215"/>
      <c r="C97" s="217"/>
      <c r="D97" s="219"/>
      <c r="E97" s="61" t="s">
        <v>303</v>
      </c>
      <c r="F97" s="62">
        <f t="shared" ref="F97:S97" si="112">IF(ISBLANK(F96),"",IF(ISBLANK(F98),"",ROUND(F98-F96,10)))</f>
        <v>0</v>
      </c>
      <c r="G97" s="62">
        <f t="shared" si="112"/>
        <v>0</v>
      </c>
      <c r="H97" s="62">
        <f t="shared" si="112"/>
        <v>0</v>
      </c>
      <c r="I97" s="62">
        <f t="shared" si="112"/>
        <v>0</v>
      </c>
      <c r="J97" s="62">
        <f t="shared" si="112"/>
        <v>0</v>
      </c>
      <c r="K97" s="62">
        <f t="shared" si="112"/>
        <v>0</v>
      </c>
      <c r="L97" s="62">
        <f t="shared" si="112"/>
        <v>0</v>
      </c>
      <c r="M97" s="62">
        <f t="shared" si="112"/>
        <v>0</v>
      </c>
      <c r="N97" s="62">
        <f t="shared" si="112"/>
        <v>0</v>
      </c>
      <c r="O97" s="62">
        <f t="shared" si="112"/>
        <v>0</v>
      </c>
      <c r="P97" s="62">
        <f t="shared" si="112"/>
        <v>0</v>
      </c>
      <c r="Q97" s="62">
        <f t="shared" si="112"/>
        <v>0</v>
      </c>
      <c r="R97" s="62">
        <f t="shared" si="112"/>
        <v>0</v>
      </c>
      <c r="S97" s="62">
        <f t="shared" si="112"/>
        <v>0</v>
      </c>
      <c r="T97" s="63" t="s">
        <v>304</v>
      </c>
      <c r="U97" s="63" t="str" cm="1">
        <f t="array" ref="U97">IFERROR(IF(T97="NO",MODE(IF($F$7:$S$7="YES",IF(F97:S97&gt;0,F97:S97))),MODE(IF($F$7:$S$7="YES",F97:S97))),"")</f>
        <v/>
      </c>
      <c r="V97" s="63" t="s">
        <v>304</v>
      </c>
      <c r="W97" s="63" t="str" cm="1">
        <f t="array" ref="W97">IFERROR(IF(V97="NO",MEDIAN(IF($F$7:$S$7="YES",IF(F97:S97&gt;0,F97:S97))),MEDIAN(IF($F$7:$S$7="YES",F97:S97))),"")</f>
        <v/>
      </c>
      <c r="X97" s="63" t="str">
        <f t="shared" ref="X97" si="113">IF(U97="","Median","Mode")</f>
        <v>Median</v>
      </c>
      <c r="Y97" s="60"/>
      <c r="Z97" s="60"/>
      <c r="AA97" s="60"/>
      <c r="AB97" s="60"/>
      <c r="AC97" s="60"/>
      <c r="AD97" s="60"/>
      <c r="AE97" s="60"/>
      <c r="AF97" s="60"/>
      <c r="AG97" s="60"/>
      <c r="AH97" s="60"/>
      <c r="AI97" s="60"/>
      <c r="AJ97" s="60"/>
      <c r="AK97" s="60"/>
      <c r="AL97" s="60"/>
      <c r="AM97" s="60"/>
      <c r="AN97" s="60"/>
      <c r="AO97" s="60"/>
      <c r="AP97" s="60"/>
      <c r="AQ97" s="60"/>
      <c r="AR97" s="60"/>
    </row>
    <row r="98" spans="2:44" ht="15" hidden="1" customHeight="1" thickBot="1">
      <c r="B98" s="214">
        <f t="shared" ref="B98" si="114">B96+1</f>
        <v>45</v>
      </c>
      <c r="C98" s="216"/>
      <c r="D98" s="218"/>
      <c r="E98" s="56"/>
      <c r="F98" s="57">
        <v>0</v>
      </c>
      <c r="G98" s="57">
        <v>0</v>
      </c>
      <c r="H98" s="57">
        <v>0</v>
      </c>
      <c r="I98" s="57">
        <v>0</v>
      </c>
      <c r="J98" s="57">
        <v>0</v>
      </c>
      <c r="K98" s="57">
        <v>0</v>
      </c>
      <c r="L98" s="57">
        <v>0</v>
      </c>
      <c r="M98" s="57">
        <v>0</v>
      </c>
      <c r="N98" s="57">
        <v>0</v>
      </c>
      <c r="O98" s="57">
        <v>0</v>
      </c>
      <c r="P98" s="57">
        <v>0</v>
      </c>
      <c r="Q98" s="57">
        <v>0</v>
      </c>
      <c r="R98" s="57">
        <v>0</v>
      </c>
      <c r="S98" s="57">
        <v>0</v>
      </c>
      <c r="T98" s="58"/>
      <c r="U98" s="58"/>
      <c r="V98" s="58"/>
      <c r="W98" s="58"/>
      <c r="X98" s="59"/>
      <c r="Y98" s="60"/>
      <c r="Z98" s="60"/>
      <c r="AA98" s="60"/>
      <c r="AB98" s="60"/>
      <c r="AC98" s="60"/>
      <c r="AD98" s="60"/>
      <c r="AE98" s="60"/>
      <c r="AF98" s="60"/>
      <c r="AG98" s="60"/>
      <c r="AH98" s="60"/>
      <c r="AI98" s="60"/>
      <c r="AJ98" s="60"/>
      <c r="AK98" s="60"/>
      <c r="AL98" s="60"/>
      <c r="AM98" s="60"/>
      <c r="AN98" s="60"/>
      <c r="AO98" s="60"/>
      <c r="AP98" s="60"/>
      <c r="AQ98" s="60"/>
      <c r="AR98" s="60"/>
    </row>
    <row r="99" spans="2:44" hidden="1">
      <c r="B99" s="215"/>
      <c r="C99" s="217"/>
      <c r="D99" s="219"/>
      <c r="E99" s="61" t="s">
        <v>303</v>
      </c>
      <c r="F99" s="62" t="str">
        <f t="shared" ref="F99:S99" si="115">IF(ISBLANK(F98),"",IF(ISBLANK(F100),"",ROUND(F100-F98,10)))</f>
        <v/>
      </c>
      <c r="G99" s="62" t="str">
        <f t="shared" si="115"/>
        <v/>
      </c>
      <c r="H99" s="62" t="str">
        <f t="shared" si="115"/>
        <v/>
      </c>
      <c r="I99" s="62" t="str">
        <f t="shared" si="115"/>
        <v/>
      </c>
      <c r="J99" s="62" t="str">
        <f t="shared" si="115"/>
        <v/>
      </c>
      <c r="K99" s="62" t="str">
        <f t="shared" si="115"/>
        <v/>
      </c>
      <c r="L99" s="62" t="str">
        <f t="shared" si="115"/>
        <v/>
      </c>
      <c r="M99" s="62" t="str">
        <f t="shared" si="115"/>
        <v/>
      </c>
      <c r="N99" s="62" t="str">
        <f t="shared" si="115"/>
        <v/>
      </c>
      <c r="O99" s="62" t="str">
        <f t="shared" si="115"/>
        <v/>
      </c>
      <c r="P99" s="62" t="str">
        <f t="shared" si="115"/>
        <v/>
      </c>
      <c r="Q99" s="62" t="str">
        <f t="shared" si="115"/>
        <v/>
      </c>
      <c r="R99" s="62" t="str">
        <f t="shared" si="115"/>
        <v/>
      </c>
      <c r="S99" s="62" t="str">
        <f t="shared" si="115"/>
        <v/>
      </c>
      <c r="T99" s="63" t="s">
        <v>304</v>
      </c>
      <c r="U99" s="63" t="str" cm="1">
        <f t="array" ref="U99">IFERROR(IF(T99="NO",MODE(IF($F$7:$S$7="YES",IF(F99:S99&gt;0,F99:S99))),MODE(IF($F$7:$S$7="YES",F99:S99))),"")</f>
        <v/>
      </c>
      <c r="V99" s="63" t="s">
        <v>304</v>
      </c>
      <c r="W99" s="63" t="str" cm="1">
        <f t="array" ref="W99">IFERROR(IF(V99="NO",MEDIAN(IF($F$7:$S$7="YES",IF(F99:S99&gt;0,F99:S99))),MEDIAN(IF($F$7:$S$7="YES",F99:S99))),"")</f>
        <v/>
      </c>
      <c r="X99" s="63" t="str">
        <f t="shared" ref="X99" si="116">IF(U99="","Median","Mode")</f>
        <v>Median</v>
      </c>
      <c r="Y99" s="60"/>
      <c r="Z99" s="60"/>
      <c r="AA99" s="60"/>
      <c r="AB99" s="60"/>
      <c r="AC99" s="60"/>
      <c r="AD99" s="60"/>
      <c r="AE99" s="60"/>
      <c r="AF99" s="60"/>
      <c r="AG99" s="60"/>
      <c r="AH99" s="60"/>
      <c r="AI99" s="60"/>
      <c r="AJ99" s="60"/>
      <c r="AK99" s="60"/>
      <c r="AL99" s="60"/>
      <c r="AM99" s="60"/>
      <c r="AN99" s="60"/>
      <c r="AO99" s="60"/>
      <c r="AP99" s="60"/>
      <c r="AQ99" s="60"/>
      <c r="AR99" s="60"/>
    </row>
    <row r="100" spans="2:44" ht="15" customHeight="1" thickBot="1">
      <c r="B100" s="214"/>
      <c r="C100" s="220"/>
      <c r="D100" s="218"/>
      <c r="E100" s="56"/>
      <c r="F100" s="57"/>
      <c r="G100" s="57"/>
      <c r="H100" s="57"/>
      <c r="I100" s="57"/>
      <c r="J100" s="57"/>
      <c r="K100" s="57"/>
      <c r="L100" s="57"/>
      <c r="M100" s="57"/>
      <c r="N100" s="57"/>
      <c r="O100" s="57"/>
      <c r="P100" s="57"/>
      <c r="Q100" s="57"/>
      <c r="R100" s="57"/>
      <c r="S100" s="57"/>
      <c r="T100" s="58"/>
      <c r="U100" s="58"/>
      <c r="V100" s="58"/>
      <c r="W100" s="58"/>
      <c r="X100" s="59"/>
      <c r="AL100" s="36"/>
      <c r="AM100" s="36"/>
    </row>
    <row r="101" spans="2:44" customFormat="1">
      <c r="B101" s="215"/>
      <c r="C101" s="221"/>
      <c r="D101" s="219"/>
      <c r="E101" s="71"/>
      <c r="F101" s="72" t="str">
        <f>IF(ISBLANK(F100),"",IF(ISBLANK(F102),"",ROUND(F102-F100,10)))</f>
        <v/>
      </c>
      <c r="G101" s="72" t="str">
        <f t="shared" ref="G101:S101" si="117">IF(ISBLANK(G100),"",IF(ISBLANK(G102),"",ROUND(G102-G100,10)))</f>
        <v/>
      </c>
      <c r="H101" s="72" t="str">
        <f t="shared" si="117"/>
        <v/>
      </c>
      <c r="I101" s="72" t="str">
        <f t="shared" si="117"/>
        <v/>
      </c>
      <c r="J101" s="72" t="str">
        <f t="shared" si="117"/>
        <v/>
      </c>
      <c r="K101" s="72" t="str">
        <f t="shared" si="117"/>
        <v/>
      </c>
      <c r="L101" s="72" t="str">
        <f t="shared" si="117"/>
        <v/>
      </c>
      <c r="M101" s="72" t="str">
        <f t="shared" si="117"/>
        <v/>
      </c>
      <c r="N101" s="72" t="str">
        <f t="shared" si="117"/>
        <v/>
      </c>
      <c r="O101" s="72" t="str">
        <f t="shared" si="117"/>
        <v/>
      </c>
      <c r="P101" s="72" t="str">
        <f t="shared" si="117"/>
        <v/>
      </c>
      <c r="Q101" s="72" t="str">
        <f t="shared" si="117"/>
        <v/>
      </c>
      <c r="R101" s="72" t="str">
        <f t="shared" si="117"/>
        <v/>
      </c>
      <c r="S101" s="72" t="str">
        <f t="shared" si="117"/>
        <v/>
      </c>
      <c r="T101" s="63"/>
      <c r="U101" s="63"/>
      <c r="V101" s="73"/>
    </row>
    <row r="102" spans="2:44">
      <c r="I102" s="39"/>
      <c r="J102" s="39"/>
      <c r="K102" s="39"/>
      <c r="P102" s="39"/>
      <c r="Q102" s="39"/>
      <c r="R102" s="39"/>
      <c r="T102" s="38"/>
      <c r="U102" s="38"/>
      <c r="V102" s="38"/>
      <c r="AL102" s="36"/>
      <c r="AM102" s="36"/>
    </row>
    <row r="103" spans="2:44">
      <c r="C103" s="64" t="s">
        <v>314</v>
      </c>
      <c r="D103" s="65"/>
      <c r="E103"/>
      <c r="F103" s="63">
        <f t="shared" ref="F103:S103" si="118">F104+F105</f>
        <v>1.1111111E-2</v>
      </c>
      <c r="G103" s="63">
        <f t="shared" si="118"/>
        <v>7.6388888000000002E-3</v>
      </c>
      <c r="H103" s="63">
        <f t="shared" si="118"/>
        <v>1.0416666600000001E-2</v>
      </c>
      <c r="I103" s="63">
        <f t="shared" si="118"/>
        <v>9.0277776999999997E-3</v>
      </c>
      <c r="J103" s="63">
        <f t="shared" si="118"/>
        <v>1.2499999800000001E-2</v>
      </c>
      <c r="K103" s="63">
        <f t="shared" si="118"/>
        <v>8.333333200000001E-3</v>
      </c>
      <c r="L103" s="63">
        <f t="shared" si="118"/>
        <v>1.0416666600000001E-2</v>
      </c>
      <c r="M103" s="63">
        <f t="shared" si="118"/>
        <v>1.2349537000000001E-2</v>
      </c>
      <c r="N103" s="63">
        <f t="shared" si="118"/>
        <v>2.4745370499999999E-2</v>
      </c>
      <c r="O103" s="63">
        <f t="shared" si="118"/>
        <v>1.3993055500000001E-2</v>
      </c>
      <c r="P103" s="63">
        <f t="shared" si="118"/>
        <v>3.2824074100000003E-2</v>
      </c>
      <c r="Q103" s="63">
        <f t="shared" si="118"/>
        <v>1.9942129699999998E-2</v>
      </c>
      <c r="R103" s="63">
        <f t="shared" si="118"/>
        <v>2.15740741E-2</v>
      </c>
      <c r="S103" s="63">
        <f t="shared" si="118"/>
        <v>1.6932870400000001E-2</v>
      </c>
      <c r="T103" s="38"/>
      <c r="U103" s="38"/>
      <c r="V103" s="38"/>
      <c r="W103" s="63">
        <f>W104+W105</f>
        <v>1.5185185E-2</v>
      </c>
      <c r="AL103" s="36"/>
      <c r="AM103" s="36"/>
    </row>
    <row r="104" spans="2:44">
      <c r="C104" s="64" t="s">
        <v>315</v>
      </c>
      <c r="D104" s="65" t="s">
        <v>307</v>
      </c>
      <c r="E104"/>
      <c r="F104" s="66">
        <f t="shared" ref="F104:S104" si="119">SUMIF($E$10:$E$101,"W",F10:F101)</f>
        <v>4.1666667000000001E-3</v>
      </c>
      <c r="G104" s="66">
        <f t="shared" si="119"/>
        <v>2.7777778000000002E-3</v>
      </c>
      <c r="H104" s="66">
        <f t="shared" si="119"/>
        <v>2.0833332999999998E-3</v>
      </c>
      <c r="I104" s="66">
        <f t="shared" si="119"/>
        <v>2.7777778000000002E-3</v>
      </c>
      <c r="J104" s="66">
        <f t="shared" si="119"/>
        <v>2.0833332999999998E-3</v>
      </c>
      <c r="K104" s="66">
        <f t="shared" si="119"/>
        <v>3.4722222000000001E-3</v>
      </c>
      <c r="L104" s="66">
        <f t="shared" si="119"/>
        <v>2.0833332999999998E-3</v>
      </c>
      <c r="M104" s="66">
        <f t="shared" si="119"/>
        <v>4.0509259000000002E-3</v>
      </c>
      <c r="N104" s="66">
        <f t="shared" si="119"/>
        <v>1.93055556E-2</v>
      </c>
      <c r="O104" s="66">
        <f t="shared" si="119"/>
        <v>2.5231480999999998E-3</v>
      </c>
      <c r="P104" s="66">
        <f t="shared" si="119"/>
        <v>8.6342593000000006E-3</v>
      </c>
      <c r="Q104" s="66">
        <f t="shared" si="119"/>
        <v>6.4236110999999997E-3</v>
      </c>
      <c r="R104" s="66">
        <f t="shared" si="119"/>
        <v>1.59375E-2</v>
      </c>
      <c r="S104" s="66">
        <f t="shared" si="119"/>
        <v>3.7962962999999999E-3</v>
      </c>
      <c r="T104" s="38"/>
      <c r="U104" s="38"/>
      <c r="V104" s="38"/>
      <c r="W104" s="63">
        <f>SUMIFS(W10:W100,E10:E100,"W",X10:X100,"median")+SUMIFS(U10:U100,E10:E100,"W",X10:X100,"Mode")</f>
        <v>2.0833332999999998E-3</v>
      </c>
      <c r="AL104" s="36"/>
      <c r="AM104" s="36"/>
    </row>
    <row r="105" spans="2:44">
      <c r="C105" s="67" t="s">
        <v>316</v>
      </c>
      <c r="D105" s="68" t="s">
        <v>303</v>
      </c>
      <c r="E105"/>
      <c r="F105" s="66">
        <f t="shared" ref="F105:S105" si="120">SUMIF($E$10:$E$101,"P",F10:F101)</f>
        <v>6.9444442999999998E-3</v>
      </c>
      <c r="G105" s="66">
        <f t="shared" si="120"/>
        <v>4.8611110000000004E-3</v>
      </c>
      <c r="H105" s="66">
        <f t="shared" si="120"/>
        <v>8.3333333000000006E-3</v>
      </c>
      <c r="I105" s="66">
        <f t="shared" si="120"/>
        <v>6.2499998999999999E-3</v>
      </c>
      <c r="J105" s="66">
        <f t="shared" si="120"/>
        <v>1.0416666500000001E-2</v>
      </c>
      <c r="K105" s="66">
        <f t="shared" si="120"/>
        <v>4.8611110000000004E-3</v>
      </c>
      <c r="L105" s="66">
        <f t="shared" si="120"/>
        <v>8.3333333000000006E-3</v>
      </c>
      <c r="M105" s="66">
        <f t="shared" si="120"/>
        <v>8.2986111000000005E-3</v>
      </c>
      <c r="N105" s="66">
        <f t="shared" si="120"/>
        <v>5.4398149000000002E-3</v>
      </c>
      <c r="O105" s="66">
        <f t="shared" si="120"/>
        <v>1.14699074E-2</v>
      </c>
      <c r="P105" s="66">
        <f t="shared" si="120"/>
        <v>2.4189814800000004E-2</v>
      </c>
      <c r="Q105" s="66">
        <f t="shared" si="120"/>
        <v>1.35185186E-2</v>
      </c>
      <c r="R105" s="66">
        <f t="shared" si="120"/>
        <v>5.6365740999999997E-3</v>
      </c>
      <c r="S105" s="66">
        <f t="shared" si="120"/>
        <v>1.3136574100000001E-2</v>
      </c>
      <c r="T105" s="38"/>
      <c r="U105" s="38"/>
      <c r="V105" s="38"/>
      <c r="W105" s="66">
        <f>SUMIFS(W10:W100,E10:E100,"P",X10:X100,"median")+SUMIFS(U10:U100,E10:E100,"P",X10:X100,"Mode")</f>
        <v>1.31018517E-2</v>
      </c>
      <c r="AN105" s="38"/>
    </row>
    <row r="106" spans="2:44">
      <c r="I106"/>
      <c r="N106"/>
      <c r="O106"/>
    </row>
    <row r="107" spans="2:44" s="38" customFormat="1">
      <c r="B107" s="36"/>
      <c r="C107" s="113" t="s">
        <v>317</v>
      </c>
      <c r="D107" s="114">
        <f>W103</f>
        <v>1.5185185E-2</v>
      </c>
      <c r="N107"/>
      <c r="O107"/>
      <c r="T107" s="39"/>
      <c r="U107" s="39"/>
      <c r="V107" s="39"/>
    </row>
    <row r="108" spans="2:44" s="38" customFormat="1">
      <c r="B108" s="36"/>
      <c r="C108" s="113" t="s">
        <v>318</v>
      </c>
      <c r="D108" s="114">
        <f>W105</f>
        <v>1.31018517E-2</v>
      </c>
      <c r="T108" s="39"/>
      <c r="U108" s="39"/>
      <c r="V108" s="39"/>
    </row>
    <row r="109" spans="2:44" s="38" customFormat="1">
      <c r="B109" s="36"/>
      <c r="C109" s="113" t="s">
        <v>319</v>
      </c>
      <c r="D109" s="114">
        <v>0</v>
      </c>
      <c r="G109"/>
      <c r="T109" s="39"/>
      <c r="U109" s="39"/>
      <c r="V109" s="39"/>
    </row>
    <row r="110" spans="2:44" s="38" customFormat="1">
      <c r="B110" s="36"/>
      <c r="C110" s="113" t="s">
        <v>320</v>
      </c>
      <c r="D110" s="114">
        <f>W105</f>
        <v>1.31018517E-2</v>
      </c>
      <c r="F110" s="69"/>
      <c r="J110" s="36"/>
      <c r="T110" s="39"/>
      <c r="U110" s="39"/>
      <c r="V110" s="39"/>
    </row>
    <row r="111" spans="2:44" s="38" customFormat="1">
      <c r="B111" s="36"/>
      <c r="C111" s="113" t="s">
        <v>321</v>
      </c>
      <c r="D111" s="114">
        <f>W104</f>
        <v>2.0833332999999998E-3</v>
      </c>
      <c r="H111" s="36"/>
      <c r="T111" s="39"/>
      <c r="U111" s="39"/>
      <c r="V111" s="39"/>
    </row>
    <row r="112" spans="2:44" s="38" customFormat="1">
      <c r="B112" s="36"/>
      <c r="C112" s="113" t="s">
        <v>322</v>
      </c>
      <c r="D112" s="115">
        <f>D110/D107</f>
        <v>0.86280487857079113</v>
      </c>
      <c r="T112" s="39"/>
      <c r="U112" s="39"/>
      <c r="V112" s="39"/>
    </row>
    <row r="113" spans="2:22" s="38" customFormat="1">
      <c r="B113" s="36"/>
      <c r="C113" s="36"/>
      <c r="D113" s="44"/>
      <c r="T113" s="39"/>
      <c r="U113" s="39"/>
      <c r="V113" s="39"/>
    </row>
    <row r="114" spans="2:22" s="38" customFormat="1">
      <c r="B114" s="36"/>
      <c r="C114" s="36"/>
      <c r="D114" s="44"/>
      <c r="T114" s="39"/>
      <c r="U114" s="39"/>
      <c r="V114" s="39"/>
    </row>
    <row r="115" spans="2:22" s="38" customFormat="1">
      <c r="B115" s="36"/>
      <c r="C115" s="36"/>
      <c r="D115" s="44"/>
      <c r="T115" s="39"/>
      <c r="U115" s="39"/>
      <c r="V115" s="39"/>
    </row>
    <row r="116" spans="2:22" s="38" customFormat="1">
      <c r="B116" s="36"/>
      <c r="C116" s="36"/>
      <c r="D116" s="44"/>
      <c r="T116" s="39"/>
      <c r="U116" s="39"/>
      <c r="V116" s="39"/>
    </row>
    <row r="117" spans="2:22" s="38" customFormat="1">
      <c r="B117" s="36"/>
      <c r="C117" s="36"/>
      <c r="D117" s="44"/>
      <c r="T117" s="39"/>
      <c r="U117" s="39"/>
      <c r="V117" s="39"/>
    </row>
    <row r="118" spans="2:22" s="38" customFormat="1">
      <c r="B118" s="36"/>
      <c r="C118" s="36"/>
      <c r="D118" s="44"/>
      <c r="T118" s="39"/>
      <c r="U118" s="39"/>
      <c r="V118" s="39"/>
    </row>
  </sheetData>
  <mergeCells count="157">
    <mergeCell ref="B98:B99"/>
    <mergeCell ref="C98:C99"/>
    <mergeCell ref="D98:D99"/>
    <mergeCell ref="B100:B101"/>
    <mergeCell ref="C100:C101"/>
    <mergeCell ref="D100:D101"/>
    <mergeCell ref="B94:B95"/>
    <mergeCell ref="C94:C95"/>
    <mergeCell ref="D94:D95"/>
    <mergeCell ref="B96:B97"/>
    <mergeCell ref="C96:C97"/>
    <mergeCell ref="D96:D97"/>
    <mergeCell ref="B90:B91"/>
    <mergeCell ref="C90:C91"/>
    <mergeCell ref="D90:D91"/>
    <mergeCell ref="B92:B93"/>
    <mergeCell ref="C92:C93"/>
    <mergeCell ref="D92:D93"/>
    <mergeCell ref="B86:B87"/>
    <mergeCell ref="C86:C87"/>
    <mergeCell ref="D86:D87"/>
    <mergeCell ref="B88:B89"/>
    <mergeCell ref="C88:C89"/>
    <mergeCell ref="D88:D89"/>
    <mergeCell ref="B82:B83"/>
    <mergeCell ref="C82:C83"/>
    <mergeCell ref="D82:D83"/>
    <mergeCell ref="B84:B85"/>
    <mergeCell ref="C84:C85"/>
    <mergeCell ref="D84:D85"/>
    <mergeCell ref="B78:B79"/>
    <mergeCell ref="C78:C79"/>
    <mergeCell ref="D78:D79"/>
    <mergeCell ref="B80:B81"/>
    <mergeCell ref="C80:C81"/>
    <mergeCell ref="D80:D81"/>
    <mergeCell ref="B74:B75"/>
    <mergeCell ref="C74:C75"/>
    <mergeCell ref="D74:D75"/>
    <mergeCell ref="B76:B77"/>
    <mergeCell ref="C76:C77"/>
    <mergeCell ref="D76:D77"/>
    <mergeCell ref="B70:B71"/>
    <mergeCell ref="C70:C71"/>
    <mergeCell ref="D70:D71"/>
    <mergeCell ref="B72:B73"/>
    <mergeCell ref="C72:C73"/>
    <mergeCell ref="D72:D73"/>
    <mergeCell ref="B66:B67"/>
    <mergeCell ref="C66:C67"/>
    <mergeCell ref="D66:D67"/>
    <mergeCell ref="B68:B69"/>
    <mergeCell ref="C68:C69"/>
    <mergeCell ref="D68:D69"/>
    <mergeCell ref="B62:B63"/>
    <mergeCell ref="C62:C63"/>
    <mergeCell ref="D62:D63"/>
    <mergeCell ref="B64:B65"/>
    <mergeCell ref="C64:C65"/>
    <mergeCell ref="D64:D65"/>
    <mergeCell ref="B58:B59"/>
    <mergeCell ref="C58:C59"/>
    <mergeCell ref="D58:D59"/>
    <mergeCell ref="B60:B61"/>
    <mergeCell ref="C60:C61"/>
    <mergeCell ref="D60:D61"/>
    <mergeCell ref="B54:B55"/>
    <mergeCell ref="C54:C55"/>
    <mergeCell ref="D54:D55"/>
    <mergeCell ref="B56:B57"/>
    <mergeCell ref="C56:C57"/>
    <mergeCell ref="D56:D57"/>
    <mergeCell ref="B50:B51"/>
    <mergeCell ref="C50:C51"/>
    <mergeCell ref="D50:D51"/>
    <mergeCell ref="B52:B53"/>
    <mergeCell ref="C52:C53"/>
    <mergeCell ref="D52:D53"/>
    <mergeCell ref="B46:B47"/>
    <mergeCell ref="C46:C47"/>
    <mergeCell ref="D46:D47"/>
    <mergeCell ref="B48:B49"/>
    <mergeCell ref="C48:C49"/>
    <mergeCell ref="D48:D49"/>
    <mergeCell ref="B42:B43"/>
    <mergeCell ref="C42:C43"/>
    <mergeCell ref="D42:D43"/>
    <mergeCell ref="B44:B45"/>
    <mergeCell ref="C44:C45"/>
    <mergeCell ref="D44:D45"/>
    <mergeCell ref="B38:B39"/>
    <mergeCell ref="C38:C39"/>
    <mergeCell ref="D38:D39"/>
    <mergeCell ref="B40:B41"/>
    <mergeCell ref="C40:C41"/>
    <mergeCell ref="D40:D41"/>
    <mergeCell ref="B34:B35"/>
    <mergeCell ref="C34:C35"/>
    <mergeCell ref="D34:D35"/>
    <mergeCell ref="B36:B37"/>
    <mergeCell ref="C36:C37"/>
    <mergeCell ref="D36:D37"/>
    <mergeCell ref="B30:B31"/>
    <mergeCell ref="C30:C31"/>
    <mergeCell ref="D30:D31"/>
    <mergeCell ref="B32:B33"/>
    <mergeCell ref="C32:C33"/>
    <mergeCell ref="D32:D33"/>
    <mergeCell ref="B26:B27"/>
    <mergeCell ref="C26:C27"/>
    <mergeCell ref="D26:D27"/>
    <mergeCell ref="B28:B29"/>
    <mergeCell ref="C28:C29"/>
    <mergeCell ref="D28:D29"/>
    <mergeCell ref="B22:B23"/>
    <mergeCell ref="C22:C23"/>
    <mergeCell ref="D22:D23"/>
    <mergeCell ref="B24:B25"/>
    <mergeCell ref="C24:C25"/>
    <mergeCell ref="D24:D25"/>
    <mergeCell ref="B18:B19"/>
    <mergeCell ref="C18:C19"/>
    <mergeCell ref="D18:D19"/>
    <mergeCell ref="D8:S8"/>
    <mergeCell ref="B20:B21"/>
    <mergeCell ref="C20:C21"/>
    <mergeCell ref="D20:D21"/>
    <mergeCell ref="B14:B15"/>
    <mergeCell ref="C14:C15"/>
    <mergeCell ref="D14:D15"/>
    <mergeCell ref="B16:B17"/>
    <mergeCell ref="C16:C17"/>
    <mergeCell ref="D16:D17"/>
    <mergeCell ref="B10:B11"/>
    <mergeCell ref="C10:C11"/>
    <mergeCell ref="D10:D11"/>
    <mergeCell ref="B12:B13"/>
    <mergeCell ref="C12:C13"/>
    <mergeCell ref="D12:D13"/>
    <mergeCell ref="C5:D5"/>
    <mergeCell ref="E5:F5"/>
    <mergeCell ref="J5:K5"/>
    <mergeCell ref="B1:AM1"/>
    <mergeCell ref="B2:C2"/>
    <mergeCell ref="C3:D3"/>
    <mergeCell ref="E3:F3"/>
    <mergeCell ref="J3:K3"/>
    <mergeCell ref="M3:O3"/>
    <mergeCell ref="P3:Q3"/>
    <mergeCell ref="M5:O5"/>
    <mergeCell ref="P5:Q5"/>
    <mergeCell ref="C4:D4"/>
    <mergeCell ref="E4:F4"/>
    <mergeCell ref="G4:I4"/>
    <mergeCell ref="J4:K4"/>
    <mergeCell ref="M4:O4"/>
    <mergeCell ref="P4:Q4"/>
  </mergeCells>
  <conditionalFormatting sqref="F10:S101 T101:V101">
    <cfRule type="expression" dxfId="89" priority="23" stopIfTrue="1">
      <formula>$E10="P"</formula>
    </cfRule>
    <cfRule type="expression" dxfId="88" priority="24" stopIfTrue="1">
      <formula>$E10="W"</formula>
    </cfRule>
  </conditionalFormatting>
  <conditionalFormatting sqref="F103:S105 W103:W105">
    <cfRule type="expression" dxfId="87" priority="28" stopIfTrue="1">
      <formula>$D103="W"</formula>
    </cfRule>
  </conditionalFormatting>
  <conditionalFormatting sqref="T11:X11 T13:X13 T15:X15">
    <cfRule type="expression" dxfId="86" priority="29" stopIfTrue="1">
      <formula>$E11="P"</formula>
    </cfRule>
    <cfRule type="expression" dxfId="85" priority="30" stopIfTrue="1">
      <formula>$E11="W"</formula>
    </cfRule>
  </conditionalFormatting>
  <conditionalFormatting sqref="T17:X17">
    <cfRule type="expression" dxfId="84" priority="21" stopIfTrue="1">
      <formula>$E17="P"</formula>
    </cfRule>
    <cfRule type="expression" dxfId="83" priority="22" stopIfTrue="1">
      <formula>$E17="W"</formula>
    </cfRule>
  </conditionalFormatting>
  <conditionalFormatting sqref="T19:X19">
    <cfRule type="expression" dxfId="82" priority="19" stopIfTrue="1">
      <formula>$E19="P"</formula>
    </cfRule>
    <cfRule type="expression" dxfId="81" priority="20" stopIfTrue="1">
      <formula>$E19="W"</formula>
    </cfRule>
  </conditionalFormatting>
  <conditionalFormatting sqref="T21:X21">
    <cfRule type="expression" dxfId="80" priority="17" stopIfTrue="1">
      <formula>$E21="P"</formula>
    </cfRule>
    <cfRule type="expression" dxfId="79" priority="18" stopIfTrue="1">
      <formula>$E21="W"</formula>
    </cfRule>
  </conditionalFormatting>
  <conditionalFormatting sqref="T23:X23">
    <cfRule type="expression" dxfId="78" priority="15" stopIfTrue="1">
      <formula>$E23="P"</formula>
    </cfRule>
    <cfRule type="expression" dxfId="77" priority="16" stopIfTrue="1">
      <formula>$E23="W"</formula>
    </cfRule>
  </conditionalFormatting>
  <conditionalFormatting sqref="T25:X25">
    <cfRule type="expression" dxfId="76" priority="13" stopIfTrue="1">
      <formula>$E25="P"</formula>
    </cfRule>
    <cfRule type="expression" dxfId="75" priority="14" stopIfTrue="1">
      <formula>$E25="W"</formula>
    </cfRule>
  </conditionalFormatting>
  <conditionalFormatting sqref="T27:X27">
    <cfRule type="expression" dxfId="74" priority="11" stopIfTrue="1">
      <formula>$E27="P"</formula>
    </cfRule>
    <cfRule type="expression" dxfId="73" priority="12" stopIfTrue="1">
      <formula>$E27="W"</formula>
    </cfRule>
  </conditionalFormatting>
  <conditionalFormatting sqref="T29:X29">
    <cfRule type="expression" dxfId="72" priority="9" stopIfTrue="1">
      <formula>$E29="P"</formula>
    </cfRule>
    <cfRule type="expression" dxfId="71" priority="10" stopIfTrue="1">
      <formula>$E29="W"</formula>
    </cfRule>
  </conditionalFormatting>
  <conditionalFormatting sqref="T31:X31">
    <cfRule type="expression" dxfId="70" priority="7" stopIfTrue="1">
      <formula>$E31="P"</formula>
    </cfRule>
    <cfRule type="expression" dxfId="69" priority="8" stopIfTrue="1">
      <formula>$E31="W"</formula>
    </cfRule>
  </conditionalFormatting>
  <conditionalFormatting sqref="T33:X33">
    <cfRule type="expression" dxfId="68" priority="5" stopIfTrue="1">
      <formula>$E33="P"</formula>
    </cfRule>
    <cfRule type="expression" dxfId="67" priority="6" stopIfTrue="1">
      <formula>$E33="W"</formula>
    </cfRule>
  </conditionalFormatting>
  <conditionalFormatting sqref="T35:X35">
    <cfRule type="expression" dxfId="66" priority="3" stopIfTrue="1">
      <formula>$E35="P"</formula>
    </cfRule>
    <cfRule type="expression" dxfId="65" priority="4" stopIfTrue="1">
      <formula>$E35="W"</formula>
    </cfRule>
  </conditionalFormatting>
  <conditionalFormatting sqref="T37:X37 T39:X39 T41:X41 T43:X43 T45:X45 T47:X47 T49:X49 T51:X51 T53:X53 T55:X55 T57:X57 T59:X59 T61:X61 T63:X63 T65:X65 T67:X67 T69:X69 T71:X71 T73:X73 T75:X75 T77:X77 T79:X79 T81:X81 T83:X83 T85:X85 T87:X87 T89:X89 T91:X91 T93:X93 T95:X95 T97:X97 T99:X99">
    <cfRule type="expression" dxfId="64" priority="1" stopIfTrue="1">
      <formula>$E37="P"</formula>
    </cfRule>
    <cfRule type="expression" dxfId="63" priority="2" stopIfTrue="1">
      <formula>$E37="W"</formula>
    </cfRule>
  </conditionalFormatting>
  <conditionalFormatting sqref="W103">
    <cfRule type="expression" dxfId="62" priority="25" stopIfTrue="1">
      <formula>$D103="P"</formula>
    </cfRule>
    <cfRule type="expression" dxfId="61" priority="26" stopIfTrue="1">
      <formula>$D103="W"</formula>
    </cfRule>
  </conditionalFormatting>
  <conditionalFormatting sqref="W103:W105 F103:S105">
    <cfRule type="expression" dxfId="60" priority="27" stopIfTrue="1">
      <formula>$D103="P"</formula>
    </cfRule>
  </conditionalFormatting>
  <dataValidations count="3">
    <dataValidation type="list" allowBlank="1" showInputMessage="1" showErrorMessage="1" sqref="E11 E13 E15 E17 E19 E21 E23 E25 E27 E29 E31 E33 E35 E37 E39 E41 E43 E45 E47 E49 E51 E53 E55 E57 E59 E61 E63 E65 E67 E69 E71 E73 E75 E77 E79 E81 E83 E85 E87 E89 E91 E93 E95 E97 E99" xr:uid="{130911BD-982E-4860-A2EF-8BA82FC06202}">
      <formula1>"P,W"</formula1>
    </dataValidation>
    <dataValidation type="list" allowBlank="1" showInputMessage="1" showErrorMessage="1" sqref="X27:X29 X33:X35 X31 X37 X11:X15 X17:X19 X21:X23 X25 X39 X41 X43 X45 X47 X49 X51 X53 X55 X57 X59 X61 X63 X65 X67 X69 X71 X73 X75 X77 X79 X81 X83 X85 X87 X89 X91 X93 X95 X97 X99" xr:uid="{6749A02F-67A1-4E16-979F-F812F057BF6D}">
      <formula1>"Mode,Median"</formula1>
    </dataValidation>
    <dataValidation type="list" allowBlank="1" showInputMessage="1" showErrorMessage="1" sqref="T11 T13 T15 T17 T19 T21 T23 T25 T27 T29 T31 T33 T35 V11 T37 T39 T41 T43 T45 T47 T49 T51 T53 T55 T57 T59 T61 T63 T65 T67 T69 T71 T73 T75 T77 T79 T81 T83 T85 T87 T89 T91 T93 T95 T97 T99 F7:S7 V13 V15 V17 V19 V21 V23 V25 V27 V29 V31 V33 V35 V37 V39 V41 V43 V45 V47 V49 V51 V53 V55 V57 V59 V61 V63 V65 V67 V69 V71 V73 V75 V77 V79 V81 V83 V85 V87 V89 V91 V93 V95 V97 V99" xr:uid="{5C3F5B13-EA55-4F46-BA76-F02419F4AE8D}">
      <formula1>"YES,NO"</formula1>
    </dataValidation>
  </dataValidations>
  <pageMargins left="0.7" right="0.7"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Button 1">
              <controlPr defaultSize="0" print="0" autoFill="0" autoPict="0">
                <anchor moveWithCells="1" sizeWithCells="1">
                  <from>
                    <xdr:col>4</xdr:col>
                    <xdr:colOff>1231900</xdr:colOff>
                    <xdr:row>0</xdr:row>
                    <xdr:rowOff>31750</xdr:rowOff>
                  </from>
                  <to>
                    <xdr:col>6</xdr:col>
                    <xdr:colOff>1212850</xdr:colOff>
                    <xdr:row>1</xdr:row>
                    <xdr:rowOff>88900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4128-0F2C-4DF0-A80D-88D3DC260C04}">
  <sheetPr codeName="Sheet17">
    <tabColor rgb="FF92D050"/>
    <pageSetUpPr fitToPage="1"/>
  </sheetPr>
  <dimension ref="B1:AM118"/>
  <sheetViews>
    <sheetView showGridLines="0" topLeftCell="C2" zoomScale="70" zoomScaleNormal="70" workbookViewId="0">
      <selection activeCell="C18" sqref="C18:C19"/>
    </sheetView>
  </sheetViews>
  <sheetFormatPr defaultColWidth="10.25" defaultRowHeight="14.1"/>
  <cols>
    <col min="1" max="1" width="14.625" style="36" customWidth="1"/>
    <col min="2" max="2" width="10.25" style="36"/>
    <col min="3" max="3" width="30" style="36" customWidth="1"/>
    <col min="4" max="4" width="16.375" style="44" customWidth="1"/>
    <col min="5" max="5" width="18.875" style="38" customWidth="1"/>
    <col min="6" max="6" width="18.125" style="38" bestFit="1" customWidth="1"/>
    <col min="7" max="7" width="19.25" style="38" bestFit="1" customWidth="1"/>
    <col min="8" max="8" width="18.5" style="38" bestFit="1" customWidth="1"/>
    <col min="9" max="9" width="19.25" style="38" bestFit="1" customWidth="1"/>
    <col min="10" max="12" width="18.5" style="38" bestFit="1" customWidth="1"/>
    <col min="13" max="19" width="16.375" style="38" customWidth="1"/>
    <col min="20" max="22" width="15" style="39" customWidth="1"/>
    <col min="23" max="37" width="15" style="38" customWidth="1"/>
    <col min="38" max="38" width="25.375" style="38" customWidth="1"/>
    <col min="39" max="39" width="11" style="38" customWidth="1"/>
    <col min="40" max="40" width="11.875" style="36" customWidth="1"/>
    <col min="41" max="45" width="10.5" style="36" customWidth="1"/>
    <col min="46" max="46" width="9.875" style="36" customWidth="1"/>
    <col min="47" max="63" width="10.5" style="36" customWidth="1"/>
    <col min="64" max="16384" width="10.25" style="36"/>
  </cols>
  <sheetData>
    <row r="1" spans="2:39" ht="27.95">
      <c r="B1" s="227" t="s">
        <v>254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row>
    <row r="2" spans="2:39">
      <c r="B2" s="228" t="s">
        <v>42</v>
      </c>
      <c r="C2" s="228"/>
      <c r="D2" s="37"/>
    </row>
    <row r="3" spans="2:39" ht="31.5" customHeight="1">
      <c r="B3" s="40" t="s">
        <v>255</v>
      </c>
      <c r="C3" s="229" t="s">
        <v>387</v>
      </c>
      <c r="D3" s="230"/>
      <c r="E3" s="226" t="s">
        <v>120</v>
      </c>
      <c r="F3" s="226"/>
      <c r="G3" s="41" t="s">
        <v>388</v>
      </c>
      <c r="H3" s="42"/>
      <c r="I3" s="43"/>
      <c r="J3" s="226" t="s">
        <v>258</v>
      </c>
      <c r="K3" s="226"/>
      <c r="L3" s="183" t="s">
        <v>259</v>
      </c>
      <c r="M3" s="231" t="s">
        <v>144</v>
      </c>
      <c r="N3" s="232"/>
      <c r="O3" s="233"/>
      <c r="P3" s="234" t="s">
        <v>389</v>
      </c>
      <c r="Q3" s="246"/>
      <c r="R3"/>
      <c r="S3"/>
      <c r="T3"/>
      <c r="U3"/>
      <c r="V3"/>
      <c r="Y3" s="36"/>
      <c r="Z3" s="36"/>
      <c r="AA3" s="44"/>
      <c r="AB3" s="36"/>
      <c r="AC3" s="36"/>
      <c r="AD3" s="36"/>
      <c r="AE3" s="36"/>
      <c r="AF3" s="36"/>
      <c r="AG3" s="36"/>
      <c r="AH3" s="36"/>
      <c r="AI3" s="36"/>
      <c r="AJ3" s="36"/>
      <c r="AK3" s="36"/>
      <c r="AL3" s="36"/>
      <c r="AM3" s="36"/>
    </row>
    <row r="4" spans="2:39" ht="31.5" customHeight="1">
      <c r="B4" s="40" t="s">
        <v>261</v>
      </c>
      <c r="C4" s="229" t="s">
        <v>390</v>
      </c>
      <c r="D4" s="230"/>
      <c r="E4" s="226" t="s">
        <v>263</v>
      </c>
      <c r="F4" s="226"/>
      <c r="G4" s="238" t="s">
        <v>391</v>
      </c>
      <c r="H4" s="239"/>
      <c r="I4" s="240"/>
      <c r="J4" s="226" t="s">
        <v>265</v>
      </c>
      <c r="K4" s="226"/>
      <c r="L4" s="181" t="s">
        <v>266</v>
      </c>
      <c r="M4" s="231" t="s">
        <v>267</v>
      </c>
      <c r="N4" s="232"/>
      <c r="O4" s="233"/>
      <c r="P4" s="238" t="s">
        <v>392</v>
      </c>
      <c r="Q4" s="225"/>
      <c r="R4"/>
      <c r="S4"/>
      <c r="T4"/>
      <c r="U4"/>
      <c r="V4"/>
      <c r="Y4" s="36"/>
      <c r="Z4" s="36"/>
      <c r="AA4" s="44"/>
      <c r="AB4" s="36"/>
      <c r="AC4" s="36"/>
      <c r="AD4" s="36"/>
      <c r="AE4" s="36"/>
      <c r="AF4" s="36"/>
      <c r="AG4" s="36"/>
      <c r="AH4" s="36"/>
      <c r="AI4" s="36"/>
      <c r="AJ4" s="36"/>
      <c r="AK4" s="36"/>
      <c r="AL4" s="36"/>
      <c r="AM4" s="36"/>
    </row>
    <row r="5" spans="2:39" ht="31.5" customHeight="1">
      <c r="B5" s="40" t="s">
        <v>269</v>
      </c>
      <c r="C5" s="224" t="s">
        <v>270</v>
      </c>
      <c r="D5" s="225"/>
      <c r="E5" s="226" t="s">
        <v>271</v>
      </c>
      <c r="F5" s="226"/>
      <c r="G5" s="41" t="s">
        <v>393</v>
      </c>
      <c r="H5" s="42"/>
      <c r="I5" s="43"/>
      <c r="J5" s="226" t="s">
        <v>272</v>
      </c>
      <c r="K5" s="226"/>
      <c r="L5" s="182" t="s">
        <v>273</v>
      </c>
      <c r="M5" s="231" t="s">
        <v>274</v>
      </c>
      <c r="N5" s="232"/>
      <c r="O5" s="233"/>
      <c r="P5" s="238" t="s">
        <v>394</v>
      </c>
      <c r="Q5" s="240"/>
      <c r="R5"/>
      <c r="S5"/>
      <c r="T5"/>
      <c r="U5"/>
      <c r="V5"/>
      <c r="Y5" s="36"/>
      <c r="Z5" s="36"/>
      <c r="AA5" s="44"/>
      <c r="AB5" s="36"/>
      <c r="AC5" s="36"/>
      <c r="AD5" s="36"/>
      <c r="AE5" s="36"/>
      <c r="AF5" s="36"/>
      <c r="AG5" s="36"/>
      <c r="AH5" s="36"/>
      <c r="AI5" s="36"/>
      <c r="AJ5" s="36"/>
      <c r="AK5" s="36"/>
      <c r="AL5" s="36"/>
      <c r="AM5" s="36"/>
    </row>
    <row r="7" spans="2:39">
      <c r="E7" s="45" t="s">
        <v>276</v>
      </c>
      <c r="F7" s="46" t="s">
        <v>277</v>
      </c>
      <c r="G7" s="46" t="s">
        <v>277</v>
      </c>
      <c r="H7" s="46" t="s">
        <v>277</v>
      </c>
      <c r="I7" s="46" t="s">
        <v>277</v>
      </c>
      <c r="J7" s="46" t="s">
        <v>277</v>
      </c>
      <c r="K7" s="46" t="s">
        <v>277</v>
      </c>
      <c r="L7" s="46" t="s">
        <v>277</v>
      </c>
      <c r="M7" s="39"/>
      <c r="N7" s="39"/>
      <c r="O7" s="39"/>
      <c r="P7" s="39"/>
      <c r="Q7" s="39"/>
      <c r="R7" s="39"/>
      <c r="S7" s="39"/>
      <c r="T7" s="44"/>
      <c r="U7" s="44"/>
      <c r="V7" s="44"/>
      <c r="W7" s="36"/>
      <c r="X7" s="36"/>
      <c r="Y7" s="36"/>
      <c r="Z7" s="36"/>
      <c r="AA7" s="36"/>
      <c r="AB7" s="36"/>
      <c r="AC7" s="36"/>
      <c r="AD7" s="36"/>
      <c r="AE7" s="36"/>
      <c r="AF7" s="36"/>
      <c r="AG7" s="36"/>
      <c r="AH7" s="36"/>
      <c r="AI7" s="36"/>
      <c r="AJ7" s="36"/>
      <c r="AK7" s="36"/>
      <c r="AL7" s="36"/>
      <c r="AM7" s="36"/>
    </row>
    <row r="8" spans="2:39">
      <c r="B8" s="47"/>
      <c r="C8" s="48"/>
      <c r="D8" s="242" t="s">
        <v>278</v>
      </c>
      <c r="E8" s="243"/>
      <c r="F8" s="243"/>
      <c r="G8" s="243"/>
      <c r="H8" s="243"/>
      <c r="I8" s="243"/>
      <c r="J8" s="243"/>
      <c r="K8" s="243"/>
      <c r="L8" s="243"/>
      <c r="M8" s="150"/>
      <c r="N8" s="150"/>
      <c r="O8" s="150"/>
      <c r="P8" s="150"/>
      <c r="Q8" s="150"/>
      <c r="R8" s="150"/>
      <c r="S8" s="150"/>
      <c r="T8" s="36"/>
      <c r="U8" s="36"/>
      <c r="V8" s="36"/>
      <c r="W8" s="36"/>
      <c r="X8" s="36"/>
      <c r="Y8" s="36"/>
      <c r="Z8" s="36"/>
      <c r="AA8" s="36"/>
      <c r="AB8" s="36"/>
      <c r="AC8" s="36"/>
      <c r="AD8" s="36"/>
      <c r="AE8" s="36"/>
      <c r="AF8" s="36"/>
      <c r="AG8" s="36"/>
      <c r="AH8" s="36"/>
      <c r="AI8" s="36"/>
      <c r="AJ8" s="36"/>
      <c r="AK8" s="36"/>
      <c r="AL8" s="36"/>
      <c r="AM8" s="36"/>
    </row>
    <row r="9" spans="2:39" ht="58.5" customHeight="1">
      <c r="B9" s="49" t="s">
        <v>279</v>
      </c>
      <c r="C9" s="49" t="s">
        <v>280</v>
      </c>
      <c r="D9" s="50" t="s">
        <v>281</v>
      </c>
      <c r="E9" s="50" t="s">
        <v>282</v>
      </c>
      <c r="F9" s="163" t="s">
        <v>395</v>
      </c>
      <c r="G9" s="170" t="s">
        <v>396</v>
      </c>
      <c r="H9" s="170" t="s">
        <v>397</v>
      </c>
      <c r="I9" s="170" t="s">
        <v>332</v>
      </c>
      <c r="J9" s="171" t="s">
        <v>398</v>
      </c>
      <c r="K9" s="164" t="s">
        <v>399</v>
      </c>
      <c r="L9" s="164" t="s">
        <v>400</v>
      </c>
      <c r="M9" s="53" t="s">
        <v>297</v>
      </c>
      <c r="N9" s="53" t="s">
        <v>298</v>
      </c>
      <c r="O9" s="54" t="s">
        <v>299</v>
      </c>
      <c r="P9" s="55" t="s">
        <v>300</v>
      </c>
      <c r="Q9" s="50" t="s">
        <v>301</v>
      </c>
      <c r="R9" s="36"/>
      <c r="S9" s="36"/>
      <c r="T9" s="36"/>
      <c r="U9" s="36"/>
      <c r="V9" s="36"/>
      <c r="W9" s="36"/>
      <c r="X9" s="36"/>
      <c r="Y9" s="36"/>
      <c r="Z9" s="36"/>
      <c r="AA9" s="36"/>
      <c r="AB9" s="36"/>
      <c r="AC9" s="36"/>
      <c r="AD9" s="36"/>
      <c r="AE9" s="36"/>
      <c r="AF9" s="36"/>
      <c r="AG9" s="36"/>
      <c r="AH9" s="36"/>
      <c r="AI9" s="36"/>
      <c r="AJ9" s="36"/>
      <c r="AK9" s="36"/>
      <c r="AL9" s="36"/>
      <c r="AM9" s="36"/>
    </row>
    <row r="10" spans="2:39" ht="15.75" customHeight="1" thickBot="1">
      <c r="B10" s="214">
        <v>1</v>
      </c>
      <c r="C10" s="216" t="s">
        <v>401</v>
      </c>
      <c r="D10" s="216"/>
      <c r="E10" s="56"/>
      <c r="F10" s="57">
        <v>0</v>
      </c>
      <c r="G10" s="57">
        <v>0</v>
      </c>
      <c r="H10" s="57">
        <v>0</v>
      </c>
      <c r="I10" s="57">
        <v>0</v>
      </c>
      <c r="J10" s="57">
        <v>0</v>
      </c>
      <c r="K10" s="57">
        <v>0</v>
      </c>
      <c r="L10" s="57">
        <v>0</v>
      </c>
      <c r="M10" s="58"/>
      <c r="N10" s="58"/>
      <c r="O10" s="58"/>
      <c r="P10" s="58"/>
      <c r="Q10" s="59"/>
      <c r="R10" s="60"/>
      <c r="S10" s="60"/>
      <c r="T10" s="60"/>
      <c r="U10" s="60"/>
      <c r="V10" s="60"/>
      <c r="W10" s="60"/>
      <c r="X10" s="60"/>
      <c r="Y10" s="60"/>
      <c r="Z10" s="60"/>
      <c r="AA10" s="60"/>
      <c r="AB10" s="60"/>
      <c r="AC10" s="60"/>
      <c r="AD10" s="60"/>
      <c r="AE10" s="60"/>
      <c r="AF10" s="60"/>
      <c r="AG10" s="60"/>
      <c r="AH10" s="60"/>
      <c r="AI10" s="60"/>
      <c r="AJ10" s="60"/>
      <c r="AK10" s="60"/>
      <c r="AL10" s="36"/>
      <c r="AM10" s="36"/>
    </row>
    <row r="11" spans="2:39">
      <c r="B11" s="215"/>
      <c r="C11" s="217"/>
      <c r="D11" s="217"/>
      <c r="E11" s="61" t="s">
        <v>303</v>
      </c>
      <c r="F11" s="62">
        <f>IF(ISBLANK(F10),"",IF(ISBLANK(F12),"",ROUND(F12-F10,10)))</f>
        <v>9.4907409999999998E-4</v>
      </c>
      <c r="G11" s="62">
        <f t="shared" ref="G11:L11" si="0">IF(ISBLANK(G10),"",IF(ISBLANK(G12),"",ROUND(G12-G10,10)))</f>
        <v>1.2384258999999999E-3</v>
      </c>
      <c r="H11" s="62">
        <f t="shared" si="0"/>
        <v>8.6805560000000005E-4</v>
      </c>
      <c r="I11" s="62">
        <f t="shared" si="0"/>
        <v>2.6620369999999998E-4</v>
      </c>
      <c r="J11" s="62">
        <f t="shared" si="0"/>
        <v>1.8402778E-3</v>
      </c>
      <c r="K11" s="62">
        <f t="shared" si="0"/>
        <v>0</v>
      </c>
      <c r="L11" s="62">
        <f t="shared" si="0"/>
        <v>3.7152778000000002E-3</v>
      </c>
      <c r="M11" s="63" t="s">
        <v>277</v>
      </c>
      <c r="N11" s="63" t="str" cm="1">
        <f t="array" ref="N11">IFERROR(IF(M11="NO",MODE(IF($F$7:$S$7="YES",IF(F11:L11&gt;0,F11:L11))),MODE(IF($F$7:$S$7="YES",F11:L11))),"")</f>
        <v/>
      </c>
      <c r="O11" s="63" t="s">
        <v>277</v>
      </c>
      <c r="P11" s="63" cm="1">
        <f t="array" ref="P11">IFERROR(IF(O11="NO",MEDIAN(IF($F$7:$S$7="YES",IF(F11:L11&gt;0,F11:L11))),MEDIAN(IF($F$7:$S$7="YES",F11:L11))),"")</f>
        <v>9.4907409999999998E-4</v>
      </c>
      <c r="Q11" s="63" t="str">
        <f>IF(N11="","Median","Mode")</f>
        <v>Median</v>
      </c>
      <c r="R11" s="60"/>
      <c r="S11" s="60"/>
      <c r="T11" s="60"/>
      <c r="U11" s="60"/>
      <c r="V11" s="60"/>
      <c r="W11" s="60"/>
      <c r="X11" s="60"/>
      <c r="Y11" s="60"/>
      <c r="Z11" s="60"/>
      <c r="AA11" s="60"/>
      <c r="AB11" s="60"/>
      <c r="AC11" s="60"/>
      <c r="AD11" s="60"/>
      <c r="AE11" s="60"/>
      <c r="AF11" s="60"/>
      <c r="AG11" s="60"/>
      <c r="AH11" s="60"/>
      <c r="AI11" s="60"/>
      <c r="AJ11" s="60"/>
      <c r="AK11" s="60"/>
      <c r="AL11" s="36"/>
      <c r="AM11" s="36"/>
    </row>
    <row r="12" spans="2:39" ht="15" customHeight="1" thickBot="1">
      <c r="B12" s="214">
        <f>B10+1</f>
        <v>2</v>
      </c>
      <c r="C12" s="216" t="s">
        <v>402</v>
      </c>
      <c r="D12" s="216"/>
      <c r="E12" s="56"/>
      <c r="F12" s="57">
        <v>9.4907407407407408E-4</v>
      </c>
      <c r="G12" s="57">
        <v>1.2384259259259258E-3</v>
      </c>
      <c r="H12" s="57">
        <v>8.6805555555555551E-4</v>
      </c>
      <c r="I12" s="57">
        <v>2.6620370370370372E-4</v>
      </c>
      <c r="J12" s="57">
        <v>1.8402777777777777E-3</v>
      </c>
      <c r="K12" s="57">
        <v>0</v>
      </c>
      <c r="L12" s="57">
        <v>3.7152777777777774E-3</v>
      </c>
      <c r="M12" s="58"/>
      <c r="N12" s="58"/>
      <c r="O12" s="58"/>
      <c r="P12" s="58"/>
      <c r="Q12" s="59"/>
      <c r="R12" s="60"/>
      <c r="S12" s="60"/>
      <c r="T12" s="60"/>
      <c r="U12" s="60"/>
      <c r="V12" s="60"/>
      <c r="W12" s="60"/>
      <c r="X12" s="60"/>
      <c r="Y12" s="60"/>
      <c r="Z12" s="60"/>
      <c r="AA12" s="60"/>
      <c r="AB12" s="60"/>
      <c r="AC12" s="60"/>
      <c r="AD12" s="60"/>
      <c r="AE12" s="60"/>
      <c r="AF12" s="60"/>
      <c r="AG12" s="60"/>
      <c r="AH12" s="60"/>
      <c r="AI12" s="60"/>
      <c r="AJ12" s="60"/>
      <c r="AK12" s="60"/>
      <c r="AL12" s="36"/>
      <c r="AM12" s="36"/>
    </row>
    <row r="13" spans="2:39">
      <c r="B13" s="215"/>
      <c r="C13" s="217"/>
      <c r="D13" s="217"/>
      <c r="E13" s="61" t="s">
        <v>307</v>
      </c>
      <c r="F13" s="62">
        <f t="shared" ref="F13:L13" si="1">IF(ISBLANK(F12),"",IF(ISBLANK(F14),"",ROUND(F14-F12,10)))</f>
        <v>2.4305560000000001E-4</v>
      </c>
      <c r="G13" s="62">
        <f t="shared" si="1"/>
        <v>5.2083330000000005E-4</v>
      </c>
      <c r="H13" s="62">
        <f t="shared" si="1"/>
        <v>1.0069444E-3</v>
      </c>
      <c r="I13" s="62">
        <f t="shared" si="1"/>
        <v>3.5879629999999998E-4</v>
      </c>
      <c r="J13" s="62">
        <f t="shared" si="1"/>
        <v>2.8472222E-3</v>
      </c>
      <c r="K13" s="62">
        <f t="shared" si="1"/>
        <v>2.8356481000000001E-3</v>
      </c>
      <c r="L13" s="62">
        <f t="shared" si="1"/>
        <v>1.7361110000000001E-4</v>
      </c>
      <c r="M13" s="63" t="s">
        <v>304</v>
      </c>
      <c r="N13" s="63" t="str" cm="1">
        <f t="array" ref="N13">IFERROR(IF(M13="NO",MODE(IF($F$7:$S$7="YES",IF(F13:L13&gt;0,F13:L13))),MODE(IF($F$7:$S$7="YES",F13:L13))),"")</f>
        <v/>
      </c>
      <c r="O13" s="63" t="s">
        <v>304</v>
      </c>
      <c r="P13" s="63" cm="1">
        <f t="array" ref="P13">IFERROR(IF(O13="NO",MEDIAN(IF($F$7:$S$7="YES",IF(F13:L13&gt;0,F13:L13))),MEDIAN(IF($F$7:$S$7="YES",F13:L13))),"")</f>
        <v>5.2083330000000005E-4</v>
      </c>
      <c r="Q13" s="63" t="str">
        <f>IF(N13="","Median","Mode")</f>
        <v>Median</v>
      </c>
      <c r="R13" s="60"/>
      <c r="S13" s="60"/>
      <c r="T13" s="60"/>
      <c r="U13" s="60"/>
      <c r="V13" s="60"/>
      <c r="W13" s="60"/>
      <c r="X13" s="60"/>
      <c r="Y13" s="60"/>
      <c r="Z13" s="60"/>
      <c r="AA13" s="60"/>
      <c r="AB13" s="60"/>
      <c r="AC13" s="60"/>
      <c r="AD13" s="60"/>
      <c r="AE13" s="60"/>
      <c r="AF13" s="60"/>
      <c r="AG13" s="60"/>
      <c r="AH13" s="60"/>
      <c r="AI13" s="60"/>
      <c r="AJ13" s="60"/>
      <c r="AK13" s="60"/>
      <c r="AL13" s="36"/>
      <c r="AM13" s="36"/>
    </row>
    <row r="14" spans="2:39" ht="15" customHeight="1" thickBot="1">
      <c r="B14" s="214">
        <f>B12+1</f>
        <v>3</v>
      </c>
      <c r="C14" s="216" t="s">
        <v>403</v>
      </c>
      <c r="D14" s="216"/>
      <c r="E14" s="56"/>
      <c r="F14" s="57">
        <v>1.1921296296296296E-3</v>
      </c>
      <c r="G14" s="57">
        <v>1.7592592592592592E-3</v>
      </c>
      <c r="H14" s="57">
        <v>1.8750000000000001E-3</v>
      </c>
      <c r="I14" s="57">
        <v>6.2500000000000001E-4</v>
      </c>
      <c r="J14" s="57">
        <v>4.6874999999999998E-3</v>
      </c>
      <c r="K14" s="57">
        <v>2.8356481481481479E-3</v>
      </c>
      <c r="L14" s="57">
        <v>3.8888888888888883E-3</v>
      </c>
      <c r="M14" s="58"/>
      <c r="N14" s="58"/>
      <c r="O14" s="58"/>
      <c r="P14" s="58"/>
      <c r="Q14" s="59"/>
      <c r="R14" s="60"/>
      <c r="S14" s="60"/>
      <c r="T14" s="60"/>
      <c r="U14" s="60"/>
      <c r="V14" s="60"/>
      <c r="W14" s="60"/>
      <c r="X14" s="60"/>
      <c r="Y14" s="60"/>
      <c r="Z14" s="60"/>
      <c r="AA14" s="60"/>
      <c r="AB14" s="60"/>
      <c r="AC14" s="60"/>
      <c r="AD14" s="60"/>
      <c r="AE14" s="60"/>
      <c r="AF14" s="60"/>
      <c r="AG14" s="60"/>
      <c r="AH14" s="60"/>
      <c r="AI14" s="60"/>
      <c r="AJ14" s="60"/>
      <c r="AK14" s="60"/>
      <c r="AL14" s="36"/>
      <c r="AM14" s="36"/>
    </row>
    <row r="15" spans="2:39">
      <c r="B15" s="215"/>
      <c r="C15" s="217"/>
      <c r="D15" s="217"/>
      <c r="E15" s="61" t="s">
        <v>303</v>
      </c>
      <c r="F15" s="62">
        <f t="shared" ref="F15:L15" si="2">IF(ISBLANK(F14),"",IF(ISBLANK(F16),"",ROUND(F16-F14,10)))</f>
        <v>3.9004629999999998E-3</v>
      </c>
      <c r="G15" s="62">
        <f t="shared" si="2"/>
        <v>4.2939815000000003E-3</v>
      </c>
      <c r="H15" s="62">
        <f t="shared" si="2"/>
        <v>9.7222222000000001E-3</v>
      </c>
      <c r="I15" s="62">
        <f t="shared" si="2"/>
        <v>1.8055555999999999E-3</v>
      </c>
      <c r="J15" s="62">
        <f t="shared" si="2"/>
        <v>1.7824074000000001E-3</v>
      </c>
      <c r="K15" s="62">
        <f t="shared" si="2"/>
        <v>1.68981481E-2</v>
      </c>
      <c r="L15" s="62">
        <f t="shared" si="2"/>
        <v>1.7361111000000001E-3</v>
      </c>
      <c r="M15" s="63" t="s">
        <v>304</v>
      </c>
      <c r="N15" s="63" t="str" cm="1">
        <f t="array" ref="N15">IFERROR(IF(M15="NO",MODE(IF($F$7:$S$7="YES",IF(F15:L15&gt;0,F15:L15))),MODE(IF($F$7:$S$7="YES",F15:L15))),"")</f>
        <v/>
      </c>
      <c r="O15" s="63" t="s">
        <v>304</v>
      </c>
      <c r="P15" s="63" cm="1">
        <f t="array" ref="P15">IFERROR(IF(O15="NO",MEDIAN(IF($F$7:$S$7="YES",IF(F15:L15&gt;0,F15:L15))),MEDIAN(IF($F$7:$S$7="YES",F15:L15))),"")</f>
        <v>3.9004629999999998E-3</v>
      </c>
      <c r="Q15" s="63" t="str">
        <f>IF(N15="","Median","Mode")</f>
        <v>Median</v>
      </c>
      <c r="R15" s="60"/>
      <c r="S15" s="60"/>
      <c r="T15" s="60"/>
      <c r="U15" s="60"/>
      <c r="V15" s="60"/>
      <c r="W15" s="60"/>
      <c r="X15" s="60"/>
      <c r="Y15" s="60"/>
      <c r="Z15" s="60"/>
      <c r="AA15" s="60"/>
      <c r="AB15" s="60"/>
      <c r="AC15" s="60"/>
      <c r="AD15" s="60"/>
      <c r="AE15" s="60"/>
      <c r="AF15" s="60"/>
      <c r="AG15" s="60"/>
      <c r="AH15" s="60"/>
      <c r="AI15" s="60"/>
      <c r="AJ15" s="60"/>
      <c r="AK15" s="60"/>
      <c r="AL15" s="36"/>
      <c r="AM15" s="36"/>
    </row>
    <row r="16" spans="2:39" ht="15.75" customHeight="1" thickBot="1">
      <c r="B16" s="214">
        <f t="shared" ref="B16" si="3">B14+1</f>
        <v>4</v>
      </c>
      <c r="C16" s="216" t="s">
        <v>404</v>
      </c>
      <c r="D16" s="216"/>
      <c r="E16" s="56"/>
      <c r="F16" s="57">
        <v>5.0925925925925921E-3</v>
      </c>
      <c r="G16" s="57">
        <v>6.053240740740741E-3</v>
      </c>
      <c r="H16" s="57">
        <v>1.1597222222222222E-2</v>
      </c>
      <c r="I16" s="57">
        <v>2.4305555555555556E-3</v>
      </c>
      <c r="J16" s="57">
        <v>6.4699074074074069E-3</v>
      </c>
      <c r="K16" s="57">
        <v>1.9733796296296298E-2</v>
      </c>
      <c r="L16" s="57">
        <v>5.6249999999999989E-3</v>
      </c>
      <c r="M16" s="58"/>
      <c r="N16" s="58"/>
      <c r="O16" s="58"/>
      <c r="P16" s="58"/>
      <c r="Q16" s="59"/>
      <c r="R16" s="60"/>
      <c r="S16" s="60"/>
      <c r="T16" s="60"/>
      <c r="U16" s="60"/>
      <c r="V16" s="60"/>
      <c r="W16" s="60"/>
      <c r="X16" s="60"/>
      <c r="Y16" s="60"/>
      <c r="Z16" s="60"/>
      <c r="AA16" s="60"/>
      <c r="AB16" s="60"/>
      <c r="AC16" s="60"/>
      <c r="AD16" s="60"/>
      <c r="AE16" s="60"/>
      <c r="AF16" s="60"/>
      <c r="AG16" s="60"/>
      <c r="AH16" s="60"/>
      <c r="AI16" s="60"/>
      <c r="AJ16" s="60"/>
      <c r="AK16" s="60"/>
      <c r="AL16" s="36"/>
      <c r="AM16" s="36"/>
    </row>
    <row r="17" spans="2:39">
      <c r="B17" s="215"/>
      <c r="C17" s="217"/>
      <c r="D17" s="217"/>
      <c r="E17" s="61" t="s">
        <v>303</v>
      </c>
      <c r="F17" s="62">
        <f t="shared" ref="F17:L17" si="4">IF(ISBLANK(F16),"",IF(ISBLANK(F18),"",ROUND(F18-F16,10)))</f>
        <v>3.0555555999999999E-3</v>
      </c>
      <c r="G17" s="62">
        <f t="shared" si="4"/>
        <v>1.0069444E-3</v>
      </c>
      <c r="H17" s="62">
        <f t="shared" si="4"/>
        <v>4.3865741000000003E-3</v>
      </c>
      <c r="I17" s="62">
        <f t="shared" si="4"/>
        <v>1.4583332999999999E-3</v>
      </c>
      <c r="J17" s="62">
        <f t="shared" si="4"/>
        <v>4.7337962999999999E-3</v>
      </c>
      <c r="K17" s="62">
        <f t="shared" si="4"/>
        <v>1.32060185E-2</v>
      </c>
      <c r="L17" s="62">
        <f t="shared" si="4"/>
        <v>9.953703999999999E-4</v>
      </c>
      <c r="M17" s="63" t="s">
        <v>304</v>
      </c>
      <c r="N17" s="63" t="str" cm="1">
        <f t="array" ref="N17">IFERROR(IF(M17="NO",MODE(IF($F$7:$S$7="YES",IF(F17:L17&gt;0,F17:L17))),MODE(IF($F$7:$S$7="YES",F17:L17))),"")</f>
        <v/>
      </c>
      <c r="O17" s="63" t="s">
        <v>304</v>
      </c>
      <c r="P17" s="63" cm="1">
        <f t="array" ref="P17">IFERROR(IF(O17="NO",MEDIAN(IF($F$7:$S$7="YES",IF(F17:L17&gt;0,F17:L17))),MEDIAN(IF($F$7:$S$7="YES",F17:L17))),"")</f>
        <v>3.0555555999999999E-3</v>
      </c>
      <c r="Q17" s="63" t="str">
        <f>IF(N17="","Median","Mode")</f>
        <v>Median</v>
      </c>
      <c r="R17" s="60"/>
      <c r="S17" s="60"/>
      <c r="T17" s="60"/>
      <c r="U17" s="60"/>
      <c r="V17" s="60"/>
      <c r="W17" s="60"/>
      <c r="X17" s="60"/>
      <c r="Y17" s="60"/>
      <c r="Z17" s="60"/>
      <c r="AA17" s="60"/>
      <c r="AB17" s="60"/>
      <c r="AC17" s="60"/>
      <c r="AD17" s="60"/>
      <c r="AE17" s="60"/>
      <c r="AF17" s="60"/>
      <c r="AG17" s="60"/>
      <c r="AH17" s="60"/>
      <c r="AI17" s="60"/>
      <c r="AJ17" s="60"/>
      <c r="AK17" s="60"/>
      <c r="AL17" s="36"/>
      <c r="AM17" s="36"/>
    </row>
    <row r="18" spans="2:39" ht="15" customHeight="1" thickBot="1">
      <c r="B18" s="214">
        <f t="shared" ref="B18" si="5">B16+1</f>
        <v>5</v>
      </c>
      <c r="C18" s="216" t="s">
        <v>405</v>
      </c>
      <c r="D18" s="216"/>
      <c r="E18" s="56"/>
      <c r="F18" s="57">
        <v>8.1481481481481474E-3</v>
      </c>
      <c r="G18" s="57">
        <v>7.0601851851851841E-3</v>
      </c>
      <c r="H18" s="57">
        <v>1.5983796296296295E-2</v>
      </c>
      <c r="I18" s="57">
        <v>3.8888888888888883E-3</v>
      </c>
      <c r="J18" s="57">
        <v>1.1203703703703704E-2</v>
      </c>
      <c r="K18" s="57">
        <v>3.2939814814814811E-2</v>
      </c>
      <c r="L18" s="57">
        <v>6.6203703703703702E-3</v>
      </c>
      <c r="M18" s="58"/>
      <c r="N18" s="58"/>
      <c r="O18" s="58"/>
      <c r="P18" s="58"/>
      <c r="Q18" s="59"/>
      <c r="R18" s="60"/>
      <c r="S18" s="60"/>
      <c r="T18" s="60"/>
      <c r="U18" s="60"/>
      <c r="V18" s="60"/>
      <c r="W18" s="60"/>
      <c r="X18" s="60"/>
      <c r="Y18" s="60"/>
      <c r="Z18" s="60"/>
      <c r="AA18" s="60"/>
      <c r="AB18" s="60"/>
      <c r="AC18" s="60"/>
      <c r="AD18" s="60"/>
      <c r="AE18" s="60"/>
      <c r="AF18" s="60"/>
      <c r="AG18" s="60"/>
      <c r="AH18" s="60"/>
      <c r="AI18" s="60"/>
      <c r="AJ18" s="60"/>
      <c r="AK18" s="60"/>
      <c r="AL18" s="36"/>
      <c r="AM18" s="36"/>
    </row>
    <row r="19" spans="2:39" ht="31.5" customHeight="1">
      <c r="B19" s="215"/>
      <c r="C19" s="217"/>
      <c r="D19" s="217"/>
      <c r="E19" s="61" t="s">
        <v>307</v>
      </c>
      <c r="F19" s="62">
        <f t="shared" ref="F19:L19" si="6">IF(ISBLANK(F18),"",IF(ISBLANK(F20),"",ROUND(F20-F18,10)))</f>
        <v>2.6620369999999999E-3</v>
      </c>
      <c r="G19" s="62">
        <f t="shared" si="6"/>
        <v>3.7615741000000002E-3</v>
      </c>
      <c r="H19" s="62">
        <f t="shared" si="6"/>
        <v>6.3425926000000004E-3</v>
      </c>
      <c r="I19" s="62">
        <f t="shared" si="6"/>
        <v>3.6342593E-3</v>
      </c>
      <c r="J19" s="62">
        <f t="shared" si="6"/>
        <v>2.0254629999999999E-3</v>
      </c>
      <c r="K19" s="62">
        <f t="shared" si="6"/>
        <v>1.8402778E-3</v>
      </c>
      <c r="L19" s="62">
        <f t="shared" si="6"/>
        <v>0</v>
      </c>
      <c r="M19" s="63" t="s">
        <v>277</v>
      </c>
      <c r="N19" s="63" t="str" cm="1">
        <f t="array" ref="N19">IFERROR(IF(M19="NO",MODE(IF($F$7:$S$7="YES",IF(F19:L19&gt;0,F19:L19))),MODE(IF($F$7:$S$7="YES",F19:L19))),"")</f>
        <v/>
      </c>
      <c r="O19" s="63" t="s">
        <v>277</v>
      </c>
      <c r="P19" s="63" cm="1">
        <f t="array" ref="P19">IFERROR(IF(O19="NO",MEDIAN(IF($F$7:$S$7="YES",IF(F19:L19&gt;0,F19:L19))),MEDIAN(IF($F$7:$S$7="YES",F19:L19))),"")</f>
        <v>2.6620369999999999E-3</v>
      </c>
      <c r="Q19" s="63" t="str">
        <f>IF(N19="","Median","Mode")</f>
        <v>Median</v>
      </c>
      <c r="R19" s="60"/>
      <c r="S19" s="60"/>
      <c r="T19" s="60"/>
      <c r="U19" s="60"/>
      <c r="V19" s="60"/>
      <c r="W19" s="60"/>
      <c r="X19" s="60"/>
      <c r="Y19" s="60"/>
      <c r="Z19" s="60"/>
      <c r="AA19" s="60"/>
      <c r="AB19" s="60"/>
      <c r="AC19" s="60"/>
      <c r="AD19" s="60"/>
      <c r="AE19" s="60"/>
      <c r="AF19" s="60"/>
      <c r="AG19" s="60"/>
      <c r="AH19" s="60"/>
      <c r="AI19" s="60"/>
      <c r="AJ19" s="60"/>
      <c r="AK19" s="60"/>
      <c r="AL19" s="36"/>
      <c r="AM19" s="36"/>
    </row>
    <row r="20" spans="2:39" ht="15.75" customHeight="1" thickBot="1">
      <c r="B20" s="214">
        <f t="shared" ref="B20" si="7">B18+1</f>
        <v>6</v>
      </c>
      <c r="C20" s="216" t="s">
        <v>406</v>
      </c>
      <c r="D20" s="216"/>
      <c r="E20" s="56"/>
      <c r="F20" s="57">
        <v>1.0810185185185185E-2</v>
      </c>
      <c r="G20" s="57">
        <v>1.082175925925926E-2</v>
      </c>
      <c r="H20" s="57">
        <v>2.2326388888888885E-2</v>
      </c>
      <c r="I20" s="57">
        <v>7.5231481481481477E-3</v>
      </c>
      <c r="J20" s="57">
        <v>1.3229166666666667E-2</v>
      </c>
      <c r="K20" s="57">
        <v>3.4780092592592592E-2</v>
      </c>
      <c r="L20" s="57">
        <v>6.6203703703703702E-3</v>
      </c>
      <c r="M20" s="58"/>
      <c r="N20" s="58"/>
      <c r="O20" s="58"/>
      <c r="P20" s="58"/>
      <c r="Q20" s="59"/>
      <c r="R20" s="60"/>
      <c r="S20" s="60"/>
      <c r="T20" s="60"/>
      <c r="U20" s="60"/>
      <c r="V20" s="60"/>
      <c r="W20" s="60"/>
      <c r="X20" s="60"/>
      <c r="Y20" s="60"/>
      <c r="Z20" s="60"/>
      <c r="AA20" s="60"/>
      <c r="AB20" s="60"/>
      <c r="AC20" s="60"/>
      <c r="AD20" s="60"/>
      <c r="AE20" s="60"/>
      <c r="AF20" s="60"/>
      <c r="AG20" s="60"/>
      <c r="AH20" s="60"/>
      <c r="AI20" s="60"/>
      <c r="AJ20" s="60"/>
      <c r="AK20" s="60"/>
      <c r="AL20" s="36"/>
      <c r="AM20" s="36"/>
    </row>
    <row r="21" spans="2:39">
      <c r="B21" s="215"/>
      <c r="C21" s="217"/>
      <c r="D21" s="217"/>
      <c r="E21" s="61" t="s">
        <v>307</v>
      </c>
      <c r="F21" s="62">
        <f t="shared" ref="F21:L21" si="8">IF(ISBLANK(F20),"",IF(ISBLANK(F22),"",ROUND(F22-F20,10)))</f>
        <v>5.5555559999999999E-4</v>
      </c>
      <c r="G21" s="62">
        <f t="shared" si="8"/>
        <v>7.6388889999999998E-4</v>
      </c>
      <c r="H21" s="62">
        <f t="shared" si="8"/>
        <v>2.314815E-4</v>
      </c>
      <c r="I21" s="62">
        <f t="shared" si="8"/>
        <v>3.4722220000000002E-4</v>
      </c>
      <c r="J21" s="62">
        <f t="shared" si="8"/>
        <v>1.1458333000000001E-3</v>
      </c>
      <c r="K21" s="62">
        <f t="shared" si="8"/>
        <v>1.2731480000000001E-4</v>
      </c>
      <c r="L21" s="62">
        <f t="shared" si="8"/>
        <v>3.2407410000000002E-4</v>
      </c>
      <c r="M21" s="63" t="s">
        <v>304</v>
      </c>
      <c r="N21" s="63" t="str" cm="1">
        <f t="array" ref="N21">IFERROR(IF(M21="NO",MODE(IF($F$7:$S$7="YES",IF(F21:L21&gt;0,F21:L21))),MODE(IF($F$7:$S$7="YES",F21:L21))),"")</f>
        <v/>
      </c>
      <c r="O21" s="63" t="s">
        <v>304</v>
      </c>
      <c r="P21" s="63" cm="1">
        <f t="array" ref="P21">IFERROR(IF(O21="NO",MEDIAN(IF($F$7:$S$7="YES",IF(F21:L21&gt;0,F21:L21))),MEDIAN(IF($F$7:$S$7="YES",F21:L21))),"")</f>
        <v>3.4722220000000002E-4</v>
      </c>
      <c r="Q21" s="63" t="str">
        <f>IF(N21="","Median","Mode")</f>
        <v>Median</v>
      </c>
      <c r="R21" s="60"/>
      <c r="S21" s="60"/>
      <c r="T21" s="60"/>
      <c r="U21" s="60"/>
      <c r="V21" s="60"/>
      <c r="W21" s="60"/>
      <c r="X21" s="60"/>
      <c r="Y21" s="60"/>
      <c r="Z21" s="60"/>
      <c r="AA21" s="60"/>
      <c r="AB21" s="60"/>
      <c r="AC21" s="60"/>
      <c r="AD21" s="60"/>
      <c r="AE21" s="60"/>
      <c r="AF21" s="60"/>
      <c r="AG21" s="60"/>
      <c r="AH21" s="60"/>
      <c r="AI21" s="60"/>
      <c r="AJ21" s="60"/>
      <c r="AK21" s="60"/>
      <c r="AL21" s="36"/>
      <c r="AM21" s="36"/>
    </row>
    <row r="22" spans="2:39" ht="15" customHeight="1" thickBot="1">
      <c r="B22" s="214">
        <f t="shared" ref="B22" si="9">B20+1</f>
        <v>7</v>
      </c>
      <c r="C22" s="216" t="s">
        <v>352</v>
      </c>
      <c r="D22" s="216"/>
      <c r="E22" s="56"/>
      <c r="F22" s="57">
        <v>1.136574074074074E-2</v>
      </c>
      <c r="G22" s="57">
        <v>1.1585648148148149E-2</v>
      </c>
      <c r="H22" s="57">
        <v>2.255787037037037E-2</v>
      </c>
      <c r="I22" s="57">
        <v>7.8703703703703713E-3</v>
      </c>
      <c r="J22" s="57">
        <v>1.4374999999999999E-2</v>
      </c>
      <c r="K22" s="57">
        <v>3.4907407407407408E-2</v>
      </c>
      <c r="L22" s="57">
        <v>6.9444444444444441E-3</v>
      </c>
      <c r="M22" s="58"/>
      <c r="N22" s="58"/>
      <c r="O22" s="58"/>
      <c r="P22" s="58"/>
      <c r="Q22" s="59"/>
      <c r="R22" s="60"/>
      <c r="S22" s="60"/>
      <c r="T22" s="60"/>
      <c r="U22" s="60"/>
      <c r="V22" s="60"/>
      <c r="W22" s="60"/>
      <c r="X22" s="60"/>
      <c r="Y22" s="60"/>
      <c r="Z22" s="60"/>
      <c r="AA22" s="60"/>
      <c r="AB22" s="60"/>
      <c r="AC22" s="60"/>
      <c r="AD22" s="60"/>
      <c r="AE22" s="60"/>
      <c r="AF22" s="60"/>
      <c r="AG22" s="60"/>
      <c r="AH22" s="60"/>
      <c r="AI22" s="60"/>
      <c r="AJ22" s="60"/>
      <c r="AK22" s="60"/>
      <c r="AL22" s="36"/>
      <c r="AM22" s="36"/>
    </row>
    <row r="23" spans="2:39">
      <c r="B23" s="215"/>
      <c r="C23" s="217"/>
      <c r="D23" s="217"/>
      <c r="E23" s="61" t="s">
        <v>303</v>
      </c>
      <c r="F23" s="62"/>
      <c r="G23" s="62"/>
      <c r="H23" s="62"/>
      <c r="I23" s="62"/>
      <c r="J23" s="62"/>
      <c r="K23" s="62"/>
      <c r="L23" s="62"/>
      <c r="M23" s="63" t="s">
        <v>304</v>
      </c>
      <c r="N23" s="63" t="str" cm="1">
        <f t="array" ref="N23">IFERROR(IF(M23="NO",MODE(IF($F$7:$S$7="YES",IF(F23:L23&gt;0,F23:L23))),MODE(IF($F$7:$S$7="YES",F23:L23))),"")</f>
        <v/>
      </c>
      <c r="O23" s="63" t="s">
        <v>304</v>
      </c>
      <c r="P23" s="63" t="str" cm="1">
        <f t="array" ref="P23">IFERROR(IF(O23="NO",MEDIAN(IF($F$7:$S$7="YES",IF(F23:L23&gt;0,F23:L23))),MEDIAN(IF($F$7:$S$7="YES",F23:L23))),"")</f>
        <v/>
      </c>
      <c r="Q23" s="63" t="str">
        <f>IF(N23="","Median","Mode")</f>
        <v>Median</v>
      </c>
      <c r="R23" s="60"/>
      <c r="S23" s="60"/>
      <c r="T23" s="60"/>
      <c r="U23" s="60"/>
      <c r="V23" s="60"/>
      <c r="W23" s="60"/>
      <c r="X23" s="60"/>
      <c r="Y23" s="60"/>
      <c r="Z23" s="60"/>
      <c r="AA23" s="60"/>
      <c r="AB23" s="60"/>
      <c r="AC23" s="60"/>
      <c r="AD23" s="60"/>
      <c r="AE23" s="60"/>
      <c r="AF23" s="60"/>
      <c r="AG23" s="60"/>
      <c r="AH23" s="60"/>
      <c r="AI23" s="60"/>
      <c r="AJ23" s="60"/>
      <c r="AK23" s="60"/>
      <c r="AL23" s="36"/>
      <c r="AM23" s="36"/>
    </row>
    <row r="24" spans="2:39" ht="15.75" hidden="1" customHeight="1" thickBot="1">
      <c r="B24" s="214">
        <f t="shared" ref="B24" si="10">B22+1</f>
        <v>8</v>
      </c>
      <c r="C24" s="216"/>
      <c r="D24" s="216"/>
      <c r="E24" s="56"/>
      <c r="F24" s="57">
        <v>0</v>
      </c>
      <c r="G24" s="57">
        <v>0</v>
      </c>
      <c r="H24" s="57">
        <v>0</v>
      </c>
      <c r="I24" s="57">
        <v>0</v>
      </c>
      <c r="J24" s="57">
        <v>0</v>
      </c>
      <c r="K24" s="57">
        <v>0</v>
      </c>
      <c r="L24" s="57">
        <v>0</v>
      </c>
      <c r="M24" s="58"/>
      <c r="N24" s="58"/>
      <c r="O24" s="58"/>
      <c r="P24" s="58"/>
      <c r="Q24" s="59"/>
      <c r="R24" s="60"/>
      <c r="S24" s="60"/>
      <c r="T24" s="60"/>
      <c r="U24" s="60"/>
      <c r="V24" s="60"/>
      <c r="W24" s="60"/>
      <c r="X24" s="60"/>
      <c r="Y24" s="60"/>
      <c r="Z24" s="60"/>
      <c r="AA24" s="60"/>
      <c r="AB24" s="60"/>
      <c r="AC24" s="60"/>
      <c r="AD24" s="60"/>
      <c r="AE24" s="60"/>
      <c r="AF24" s="60"/>
      <c r="AG24" s="60"/>
      <c r="AH24" s="60"/>
      <c r="AI24" s="60"/>
      <c r="AJ24" s="60"/>
      <c r="AK24" s="60"/>
      <c r="AL24" s="36"/>
      <c r="AM24" s="36"/>
    </row>
    <row r="25" spans="2:39" hidden="1">
      <c r="B25" s="215"/>
      <c r="C25" s="217"/>
      <c r="D25" s="217"/>
      <c r="E25" s="61" t="s">
        <v>303</v>
      </c>
      <c r="F25" s="62">
        <f t="shared" ref="F25:L25" si="11">IF(ISBLANK(F24),"",IF(ISBLANK(F26),"",ROUND(F26-F24,10)))</f>
        <v>0</v>
      </c>
      <c r="G25" s="62">
        <f t="shared" si="11"/>
        <v>0</v>
      </c>
      <c r="H25" s="62">
        <f t="shared" si="11"/>
        <v>0</v>
      </c>
      <c r="I25" s="62">
        <f t="shared" si="11"/>
        <v>0</v>
      </c>
      <c r="J25" s="62">
        <f t="shared" si="11"/>
        <v>0</v>
      </c>
      <c r="K25" s="62">
        <f t="shared" si="11"/>
        <v>0</v>
      </c>
      <c r="L25" s="62">
        <f t="shared" si="11"/>
        <v>0</v>
      </c>
      <c r="M25" s="63" t="s">
        <v>304</v>
      </c>
      <c r="N25" s="63" t="str" cm="1">
        <f t="array" ref="N25">IFERROR(IF(M25="NO",MODE(IF($F$7:$S$7="YES",IF(F25:L25&gt;0,F25:L25))),MODE(IF($F$7:$S$7="YES",F25:L25))),"")</f>
        <v/>
      </c>
      <c r="O25" s="63" t="s">
        <v>304</v>
      </c>
      <c r="P25" s="63" t="str" cm="1">
        <f t="array" ref="P25">IFERROR(IF(O25="NO",MEDIAN(IF($F$7:$S$7="YES",IF(F25:L25&gt;0,F25:L25))),MEDIAN(IF($F$7:$S$7="YES",F25:L25))),"")</f>
        <v/>
      </c>
      <c r="Q25" s="63" t="str">
        <f>IF(N25="","Median","Mode")</f>
        <v>Median</v>
      </c>
      <c r="R25" s="60"/>
      <c r="S25" s="60"/>
      <c r="T25" s="60"/>
      <c r="U25" s="60"/>
      <c r="V25" s="60"/>
      <c r="W25" s="60"/>
      <c r="X25" s="60"/>
      <c r="Y25" s="60"/>
      <c r="Z25" s="60"/>
      <c r="AA25" s="60"/>
      <c r="AB25" s="60"/>
      <c r="AC25" s="60"/>
      <c r="AD25" s="60"/>
      <c r="AE25" s="60"/>
      <c r="AF25" s="60"/>
      <c r="AG25" s="60"/>
      <c r="AH25" s="60"/>
      <c r="AI25" s="60"/>
      <c r="AJ25" s="60"/>
      <c r="AK25" s="60"/>
      <c r="AL25" s="36"/>
      <c r="AM25" s="36"/>
    </row>
    <row r="26" spans="2:39" ht="15.75" hidden="1" customHeight="1" thickBot="1">
      <c r="B26" s="214">
        <f t="shared" ref="B26" si="12">B24+1</f>
        <v>9</v>
      </c>
      <c r="C26" s="216"/>
      <c r="D26" s="218"/>
      <c r="E26" s="56"/>
      <c r="F26" s="57">
        <v>0</v>
      </c>
      <c r="G26" s="57">
        <v>0</v>
      </c>
      <c r="H26" s="57">
        <v>0</v>
      </c>
      <c r="I26" s="57">
        <v>0</v>
      </c>
      <c r="J26" s="57">
        <v>0</v>
      </c>
      <c r="K26" s="57">
        <v>0</v>
      </c>
      <c r="L26" s="57">
        <v>0</v>
      </c>
      <c r="M26" s="58"/>
      <c r="N26" s="58"/>
      <c r="O26" s="58"/>
      <c r="P26" s="58"/>
      <c r="Q26" s="59"/>
      <c r="R26" s="60"/>
      <c r="S26" s="60"/>
      <c r="T26" s="60"/>
      <c r="U26" s="60"/>
      <c r="V26" s="60"/>
      <c r="W26" s="60"/>
      <c r="X26" s="60"/>
      <c r="Y26" s="60"/>
      <c r="Z26" s="60"/>
      <c r="AA26" s="60"/>
      <c r="AB26" s="60"/>
      <c r="AC26" s="60"/>
      <c r="AD26" s="60"/>
      <c r="AE26" s="60"/>
      <c r="AF26" s="60"/>
      <c r="AG26" s="60"/>
      <c r="AH26" s="60"/>
      <c r="AI26" s="60"/>
      <c r="AJ26" s="60"/>
      <c r="AK26" s="60"/>
      <c r="AL26" s="36"/>
      <c r="AM26" s="36"/>
    </row>
    <row r="27" spans="2:39" hidden="1">
      <c r="B27" s="215"/>
      <c r="C27" s="217"/>
      <c r="D27" s="219"/>
      <c r="E27" s="61" t="s">
        <v>303</v>
      </c>
      <c r="F27" s="62">
        <f t="shared" ref="F27:L27" si="13">IF(ISBLANK(F26),"",IF(ISBLANK(F28),"",ROUND(F28-F26,10)))</f>
        <v>0</v>
      </c>
      <c r="G27" s="62">
        <f t="shared" si="13"/>
        <v>0</v>
      </c>
      <c r="H27" s="62">
        <f t="shared" si="13"/>
        <v>0</v>
      </c>
      <c r="I27" s="62">
        <f t="shared" si="13"/>
        <v>0</v>
      </c>
      <c r="J27" s="62">
        <f t="shared" si="13"/>
        <v>0</v>
      </c>
      <c r="K27" s="62">
        <f t="shared" si="13"/>
        <v>0</v>
      </c>
      <c r="L27" s="62">
        <f t="shared" si="13"/>
        <v>0</v>
      </c>
      <c r="M27" s="63" t="s">
        <v>304</v>
      </c>
      <c r="N27" s="63" t="str" cm="1">
        <f t="array" ref="N27">IFERROR(IF(M27="NO",MODE(IF($F$7:$S$7="YES",IF(F27:L27&gt;0,F27:L27))),MODE(IF($F$7:$S$7="YES",F27:L27))),"")</f>
        <v/>
      </c>
      <c r="O27" s="63" t="s">
        <v>304</v>
      </c>
      <c r="P27" s="63" t="str" cm="1">
        <f t="array" ref="P27">IFERROR(IF(O27="NO",MEDIAN(IF($F$7:$S$7="YES",IF(F27:L27&gt;0,F27:L27))),MEDIAN(IF($F$7:$S$7="YES",F27:L27))),"")</f>
        <v/>
      </c>
      <c r="Q27" s="63" t="str">
        <f>IF(N27="","Median","Mode")</f>
        <v>Median</v>
      </c>
      <c r="R27" s="60"/>
      <c r="S27" s="60"/>
      <c r="T27" s="60"/>
      <c r="U27" s="60"/>
      <c r="V27" s="60"/>
      <c r="W27" s="60"/>
      <c r="X27" s="60"/>
      <c r="Y27" s="60"/>
      <c r="Z27" s="60"/>
      <c r="AA27" s="60"/>
      <c r="AB27" s="60"/>
      <c r="AC27" s="60"/>
      <c r="AD27" s="60"/>
      <c r="AE27" s="60"/>
      <c r="AF27" s="60"/>
      <c r="AG27" s="60"/>
      <c r="AH27" s="60"/>
      <c r="AI27" s="60"/>
      <c r="AJ27" s="60"/>
      <c r="AK27" s="60"/>
      <c r="AL27" s="36"/>
      <c r="AM27" s="36"/>
    </row>
    <row r="28" spans="2:39" ht="15" hidden="1" customHeight="1" thickBot="1">
      <c r="B28" s="214">
        <f t="shared" ref="B28" si="14">B26+1</f>
        <v>10</v>
      </c>
      <c r="C28" s="216"/>
      <c r="D28" s="218"/>
      <c r="E28" s="56"/>
      <c r="F28" s="57">
        <v>0</v>
      </c>
      <c r="G28" s="57">
        <v>0</v>
      </c>
      <c r="H28" s="57">
        <v>0</v>
      </c>
      <c r="I28" s="57">
        <v>0</v>
      </c>
      <c r="J28" s="57">
        <v>0</v>
      </c>
      <c r="K28" s="57">
        <v>0</v>
      </c>
      <c r="L28" s="57">
        <v>0</v>
      </c>
      <c r="M28" s="58"/>
      <c r="N28" s="58"/>
      <c r="O28" s="58"/>
      <c r="P28" s="58"/>
      <c r="Q28" s="59"/>
      <c r="R28" s="60"/>
      <c r="S28" s="60"/>
      <c r="T28" s="60"/>
      <c r="U28" s="60"/>
      <c r="V28" s="60"/>
      <c r="W28" s="60"/>
      <c r="X28" s="60"/>
      <c r="Y28" s="60"/>
      <c r="Z28" s="60"/>
      <c r="AA28" s="60"/>
      <c r="AB28" s="60"/>
      <c r="AC28" s="60"/>
      <c r="AD28" s="60"/>
      <c r="AE28" s="60"/>
      <c r="AF28" s="60"/>
      <c r="AG28" s="60"/>
      <c r="AH28" s="60"/>
      <c r="AI28" s="60"/>
      <c r="AJ28" s="60"/>
      <c r="AK28" s="60"/>
      <c r="AL28" s="36"/>
      <c r="AM28" s="36"/>
    </row>
    <row r="29" spans="2:39" hidden="1">
      <c r="B29" s="215"/>
      <c r="C29" s="217"/>
      <c r="D29" s="219"/>
      <c r="E29" s="61" t="s">
        <v>303</v>
      </c>
      <c r="F29" s="62">
        <f t="shared" ref="F29:L29" si="15">IF(ISBLANK(F28),"",IF(ISBLANK(F30),"",ROUND(F30-F28,10)))</f>
        <v>0</v>
      </c>
      <c r="G29" s="62">
        <f t="shared" si="15"/>
        <v>0</v>
      </c>
      <c r="H29" s="62">
        <f t="shared" si="15"/>
        <v>0</v>
      </c>
      <c r="I29" s="62">
        <f t="shared" si="15"/>
        <v>0</v>
      </c>
      <c r="J29" s="62">
        <f t="shared" si="15"/>
        <v>0</v>
      </c>
      <c r="K29" s="62">
        <f t="shared" si="15"/>
        <v>0</v>
      </c>
      <c r="L29" s="62">
        <f t="shared" si="15"/>
        <v>0</v>
      </c>
      <c r="M29" s="63" t="s">
        <v>304</v>
      </c>
      <c r="N29" s="63" t="str" cm="1">
        <f t="array" ref="N29">IFERROR(IF(M29="NO",MODE(IF($F$7:$S$7="YES",IF(F29:L29&gt;0,F29:L29))),MODE(IF($F$7:$S$7="YES",F29:L29))),"")</f>
        <v/>
      </c>
      <c r="O29" s="63" t="s">
        <v>304</v>
      </c>
      <c r="P29" s="63" t="str" cm="1">
        <f t="array" ref="P29">IFERROR(IF(O29="NO",MEDIAN(IF($F$7:$S$7="YES",IF(F29:L29&gt;0,F29:L29))),MEDIAN(IF($F$7:$S$7="YES",F29:L29))),"")</f>
        <v/>
      </c>
      <c r="Q29" s="63" t="str">
        <f>IF(N29="","Median","Mode")</f>
        <v>Median</v>
      </c>
      <c r="R29" s="60"/>
      <c r="S29" s="60"/>
      <c r="T29" s="60"/>
      <c r="U29" s="60"/>
      <c r="V29" s="60"/>
      <c r="W29" s="60"/>
      <c r="X29" s="60"/>
      <c r="Y29" s="60"/>
      <c r="Z29" s="60"/>
      <c r="AA29" s="60"/>
      <c r="AB29" s="60"/>
      <c r="AC29" s="60"/>
      <c r="AD29" s="60"/>
      <c r="AE29" s="60"/>
      <c r="AF29" s="60"/>
      <c r="AG29" s="60"/>
      <c r="AH29" s="60"/>
      <c r="AI29" s="60"/>
      <c r="AJ29" s="60"/>
      <c r="AK29" s="60"/>
      <c r="AL29" s="36"/>
      <c r="AM29" s="36"/>
    </row>
    <row r="30" spans="2:39" ht="15.75" hidden="1" customHeight="1" thickBot="1">
      <c r="B30" s="214">
        <f t="shared" ref="B30" si="16">B28+1</f>
        <v>11</v>
      </c>
      <c r="C30" s="216"/>
      <c r="D30" s="218"/>
      <c r="E30" s="56"/>
      <c r="F30" s="57">
        <v>0</v>
      </c>
      <c r="G30" s="57">
        <v>0</v>
      </c>
      <c r="H30" s="57">
        <v>0</v>
      </c>
      <c r="I30" s="57">
        <v>0</v>
      </c>
      <c r="J30" s="57">
        <v>0</v>
      </c>
      <c r="K30" s="57">
        <v>0</v>
      </c>
      <c r="L30" s="57">
        <v>0</v>
      </c>
      <c r="M30" s="58"/>
      <c r="N30" s="58"/>
      <c r="O30" s="58"/>
      <c r="P30" s="58"/>
      <c r="Q30" s="59"/>
      <c r="R30" s="60"/>
      <c r="S30" s="60"/>
      <c r="T30" s="60"/>
      <c r="U30" s="60"/>
      <c r="V30" s="60"/>
      <c r="W30" s="60"/>
      <c r="X30" s="60"/>
      <c r="Y30" s="60"/>
      <c r="Z30" s="60"/>
      <c r="AA30" s="60"/>
      <c r="AB30" s="60"/>
      <c r="AC30" s="60"/>
      <c r="AD30" s="60"/>
      <c r="AE30" s="60"/>
      <c r="AF30" s="60"/>
      <c r="AG30" s="60"/>
      <c r="AH30" s="60"/>
      <c r="AI30" s="60"/>
      <c r="AJ30" s="60"/>
      <c r="AK30" s="60"/>
      <c r="AL30" s="36"/>
      <c r="AM30" s="36"/>
    </row>
    <row r="31" spans="2:39" hidden="1">
      <c r="B31" s="215"/>
      <c r="C31" s="217"/>
      <c r="D31" s="219"/>
      <c r="E31" s="61" t="s">
        <v>303</v>
      </c>
      <c r="F31" s="62">
        <f t="shared" ref="F31:L31" si="17">IF(ISBLANK(F30),"",IF(ISBLANK(F32),"",ROUND(F32-F30,10)))</f>
        <v>0</v>
      </c>
      <c r="G31" s="62">
        <f t="shared" si="17"/>
        <v>0</v>
      </c>
      <c r="H31" s="62">
        <f t="shared" si="17"/>
        <v>0</v>
      </c>
      <c r="I31" s="62">
        <f t="shared" si="17"/>
        <v>0</v>
      </c>
      <c r="J31" s="62">
        <f t="shared" si="17"/>
        <v>0</v>
      </c>
      <c r="K31" s="62">
        <f t="shared" si="17"/>
        <v>0</v>
      </c>
      <c r="L31" s="62">
        <f t="shared" si="17"/>
        <v>0</v>
      </c>
      <c r="M31" s="63" t="s">
        <v>304</v>
      </c>
      <c r="N31" s="63" t="str" cm="1">
        <f t="array" ref="N31">IFERROR(IF(M31="NO",MODE(IF($F$7:$S$7="YES",IF(F31:L31&gt;0,F31:L31))),MODE(IF($F$7:$S$7="YES",F31:L31))),"")</f>
        <v/>
      </c>
      <c r="O31" s="63" t="s">
        <v>304</v>
      </c>
      <c r="P31" s="63" t="str" cm="1">
        <f t="array" ref="P31">IFERROR(IF(O31="NO",MEDIAN(IF($F$7:$S$7="YES",IF(F31:L31&gt;0,F31:L31))),MEDIAN(IF($F$7:$S$7="YES",F31:L31))),"")</f>
        <v/>
      </c>
      <c r="Q31" s="63" t="str">
        <f>IF(N31="","Median","Mode")</f>
        <v>Median</v>
      </c>
      <c r="R31" s="60"/>
      <c r="S31" s="60"/>
      <c r="T31" s="60"/>
      <c r="U31" s="60"/>
      <c r="V31" s="60"/>
      <c r="W31" s="60"/>
      <c r="X31" s="60"/>
      <c r="Y31" s="60"/>
      <c r="Z31" s="60"/>
      <c r="AA31" s="60"/>
      <c r="AB31" s="60"/>
      <c r="AC31" s="60"/>
      <c r="AD31" s="60"/>
      <c r="AE31" s="60"/>
      <c r="AF31" s="60"/>
      <c r="AG31" s="60"/>
      <c r="AH31" s="60"/>
      <c r="AI31" s="60"/>
      <c r="AJ31" s="60"/>
      <c r="AK31" s="60"/>
      <c r="AL31" s="36"/>
      <c r="AM31" s="36"/>
    </row>
    <row r="32" spans="2:39" ht="15.75" hidden="1" customHeight="1" thickBot="1">
      <c r="B32" s="214">
        <f t="shared" ref="B32" si="18">B30+1</f>
        <v>12</v>
      </c>
      <c r="C32" s="216"/>
      <c r="D32" s="218"/>
      <c r="E32" s="56"/>
      <c r="F32" s="57">
        <v>0</v>
      </c>
      <c r="G32" s="57">
        <v>0</v>
      </c>
      <c r="H32" s="57">
        <v>0</v>
      </c>
      <c r="I32" s="57">
        <v>0</v>
      </c>
      <c r="J32" s="57">
        <v>0</v>
      </c>
      <c r="K32" s="57">
        <v>0</v>
      </c>
      <c r="L32" s="57">
        <v>0</v>
      </c>
      <c r="M32" s="58"/>
      <c r="N32" s="58"/>
      <c r="O32" s="58"/>
      <c r="P32" s="58"/>
      <c r="Q32" s="59"/>
      <c r="R32" s="60"/>
      <c r="S32" s="60"/>
      <c r="T32" s="60"/>
      <c r="U32" s="60"/>
      <c r="V32" s="60"/>
      <c r="W32" s="60"/>
      <c r="X32" s="60"/>
      <c r="Y32" s="60"/>
      <c r="Z32" s="60"/>
      <c r="AA32" s="60"/>
      <c r="AB32" s="60"/>
      <c r="AC32" s="60"/>
      <c r="AD32" s="60"/>
      <c r="AE32" s="60"/>
      <c r="AF32" s="60"/>
      <c r="AG32" s="60"/>
      <c r="AH32" s="60"/>
      <c r="AI32" s="60"/>
      <c r="AJ32" s="60"/>
      <c r="AK32" s="60"/>
      <c r="AL32" s="36"/>
      <c r="AM32" s="36"/>
    </row>
    <row r="33" spans="2:39" hidden="1">
      <c r="B33" s="215"/>
      <c r="C33" s="217"/>
      <c r="D33" s="219"/>
      <c r="E33" s="61" t="s">
        <v>303</v>
      </c>
      <c r="F33" s="62">
        <f t="shared" ref="F33:L33" si="19">IF(ISBLANK(F32),"",IF(ISBLANK(F34),"",ROUND(F34-F32,10)))</f>
        <v>0</v>
      </c>
      <c r="G33" s="62">
        <f t="shared" si="19"/>
        <v>0</v>
      </c>
      <c r="H33" s="62">
        <f t="shared" si="19"/>
        <v>0</v>
      </c>
      <c r="I33" s="62">
        <f t="shared" si="19"/>
        <v>0</v>
      </c>
      <c r="J33" s="62">
        <f t="shared" si="19"/>
        <v>0</v>
      </c>
      <c r="K33" s="62">
        <f t="shared" si="19"/>
        <v>0</v>
      </c>
      <c r="L33" s="62">
        <f t="shared" si="19"/>
        <v>0</v>
      </c>
      <c r="M33" s="63" t="s">
        <v>304</v>
      </c>
      <c r="N33" s="63" t="str" cm="1">
        <f t="array" ref="N33">IFERROR(IF(M33="NO",MODE(IF($F$7:$S$7="YES",IF(F33:L33&gt;0,F33:L33))),MODE(IF($F$7:$S$7="YES",F33:L33))),"")</f>
        <v/>
      </c>
      <c r="O33" s="63" t="s">
        <v>304</v>
      </c>
      <c r="P33" s="63" t="str" cm="1">
        <f t="array" ref="P33">IFERROR(IF(O33="NO",MEDIAN(IF($F$7:$S$7="YES",IF(F33:L33&gt;0,F33:L33))),MEDIAN(IF($F$7:$S$7="YES",F33:L33))),"")</f>
        <v/>
      </c>
      <c r="Q33" s="63" t="str">
        <f>IF(N33="","Median","Mode")</f>
        <v>Median</v>
      </c>
      <c r="R33" s="60"/>
      <c r="S33" s="60"/>
      <c r="T33" s="60"/>
      <c r="U33" s="60"/>
      <c r="V33" s="60"/>
      <c r="W33" s="60"/>
      <c r="X33" s="60"/>
      <c r="Y33" s="60"/>
      <c r="Z33" s="60"/>
      <c r="AA33" s="60"/>
      <c r="AB33" s="60"/>
      <c r="AC33" s="60"/>
      <c r="AD33" s="60"/>
      <c r="AE33" s="60"/>
      <c r="AF33" s="60"/>
      <c r="AG33" s="60"/>
      <c r="AH33" s="60"/>
      <c r="AI33" s="60"/>
      <c r="AJ33" s="60"/>
      <c r="AK33" s="60"/>
      <c r="AL33" s="36"/>
      <c r="AM33" s="36"/>
    </row>
    <row r="34" spans="2:39" ht="15" hidden="1" customHeight="1" thickBot="1">
      <c r="B34" s="214">
        <f t="shared" ref="B34" si="20">B32+1</f>
        <v>13</v>
      </c>
      <c r="C34" s="216"/>
      <c r="D34" s="218"/>
      <c r="E34" s="56"/>
      <c r="F34" s="57">
        <v>0</v>
      </c>
      <c r="G34" s="57">
        <v>0</v>
      </c>
      <c r="H34" s="57">
        <v>0</v>
      </c>
      <c r="I34" s="57">
        <v>0</v>
      </c>
      <c r="J34" s="57">
        <v>0</v>
      </c>
      <c r="K34" s="57">
        <v>0</v>
      </c>
      <c r="L34" s="57">
        <v>0</v>
      </c>
      <c r="M34" s="58"/>
      <c r="N34" s="58"/>
      <c r="O34" s="58"/>
      <c r="P34" s="58"/>
      <c r="Q34" s="59"/>
      <c r="R34" s="60"/>
      <c r="S34" s="60"/>
      <c r="T34" s="60"/>
      <c r="U34" s="60"/>
      <c r="V34" s="60"/>
      <c r="W34" s="60"/>
      <c r="X34" s="60"/>
      <c r="Y34" s="60"/>
      <c r="Z34" s="60"/>
      <c r="AA34" s="60"/>
      <c r="AB34" s="60"/>
      <c r="AC34" s="60"/>
      <c r="AD34" s="60"/>
      <c r="AE34" s="60"/>
      <c r="AF34" s="60"/>
      <c r="AG34" s="60"/>
      <c r="AH34" s="60"/>
      <c r="AI34" s="60"/>
      <c r="AJ34" s="60"/>
      <c r="AK34" s="60"/>
      <c r="AL34" s="36"/>
      <c r="AM34" s="36"/>
    </row>
    <row r="35" spans="2:39" hidden="1">
      <c r="B35" s="215"/>
      <c r="C35" s="217"/>
      <c r="D35" s="219"/>
      <c r="E35" s="61" t="s">
        <v>303</v>
      </c>
      <c r="F35" s="62">
        <f t="shared" ref="F35:L35" si="21">IF(ISBLANK(F34),"",IF(ISBLANK(F36),"",ROUND(F36-F34,10)))</f>
        <v>0</v>
      </c>
      <c r="G35" s="62">
        <f t="shared" si="21"/>
        <v>0</v>
      </c>
      <c r="H35" s="62">
        <f t="shared" si="21"/>
        <v>0</v>
      </c>
      <c r="I35" s="62">
        <f t="shared" si="21"/>
        <v>0</v>
      </c>
      <c r="J35" s="62">
        <f t="shared" si="21"/>
        <v>0</v>
      </c>
      <c r="K35" s="62">
        <f t="shared" si="21"/>
        <v>0</v>
      </c>
      <c r="L35" s="62">
        <f t="shared" si="21"/>
        <v>0</v>
      </c>
      <c r="M35" s="63" t="s">
        <v>304</v>
      </c>
      <c r="N35" s="63" t="str" cm="1">
        <f t="array" ref="N35">IFERROR(IF(M35="NO",MODE(IF($F$7:$S$7="YES",IF(F35:L35&gt;0,F35:L35))),MODE(IF($F$7:$S$7="YES",F35:L35))),"")</f>
        <v/>
      </c>
      <c r="O35" s="63" t="s">
        <v>304</v>
      </c>
      <c r="P35" s="63" t="str" cm="1">
        <f t="array" ref="P35">IFERROR(IF(O35="NO",MEDIAN(IF($F$7:$S$7="YES",IF(F35:L35&gt;0,F35:L35))),MEDIAN(IF($F$7:$S$7="YES",F35:L35))),"")</f>
        <v/>
      </c>
      <c r="Q35" s="63" t="str">
        <f>IF(N35="","Median","Mode")</f>
        <v>Median</v>
      </c>
      <c r="R35" s="60"/>
      <c r="S35" s="60"/>
      <c r="T35" s="60"/>
      <c r="U35" s="60"/>
      <c r="V35" s="60"/>
      <c r="W35" s="60"/>
      <c r="X35" s="60"/>
      <c r="Y35" s="60"/>
      <c r="Z35" s="60"/>
      <c r="AA35" s="60"/>
      <c r="AB35" s="60"/>
      <c r="AC35" s="60"/>
      <c r="AD35" s="60"/>
      <c r="AE35" s="60"/>
      <c r="AF35" s="60"/>
      <c r="AG35" s="60"/>
      <c r="AH35" s="60"/>
      <c r="AI35" s="60"/>
      <c r="AJ35" s="60"/>
      <c r="AK35" s="60"/>
      <c r="AL35" s="36"/>
      <c r="AM35" s="36"/>
    </row>
    <row r="36" spans="2:39" ht="15.75" hidden="1" customHeight="1" thickBot="1">
      <c r="B36" s="214">
        <f t="shared" ref="B36" si="22">B34+1</f>
        <v>14</v>
      </c>
      <c r="C36" s="216"/>
      <c r="D36" s="218"/>
      <c r="E36" s="56"/>
      <c r="F36" s="57">
        <v>0</v>
      </c>
      <c r="G36" s="57">
        <v>0</v>
      </c>
      <c r="H36" s="57">
        <v>0</v>
      </c>
      <c r="I36" s="57">
        <v>0</v>
      </c>
      <c r="J36" s="57">
        <v>0</v>
      </c>
      <c r="K36" s="57">
        <v>0</v>
      </c>
      <c r="L36" s="57">
        <v>0</v>
      </c>
      <c r="M36" s="58"/>
      <c r="N36" s="58"/>
      <c r="O36" s="58"/>
      <c r="P36" s="58"/>
      <c r="Q36" s="59"/>
      <c r="R36" s="60"/>
      <c r="S36" s="60"/>
      <c r="T36" s="60"/>
      <c r="U36" s="60"/>
      <c r="V36" s="60"/>
      <c r="W36" s="60"/>
      <c r="X36" s="60"/>
      <c r="Y36" s="60"/>
      <c r="Z36" s="60"/>
      <c r="AA36" s="60"/>
      <c r="AB36" s="60"/>
      <c r="AC36" s="60"/>
      <c r="AD36" s="60"/>
      <c r="AE36" s="60"/>
      <c r="AF36" s="60"/>
      <c r="AG36" s="60"/>
      <c r="AH36" s="60"/>
      <c r="AI36" s="60"/>
      <c r="AJ36" s="60"/>
      <c r="AK36" s="60"/>
      <c r="AL36" s="36"/>
      <c r="AM36" s="36"/>
    </row>
    <row r="37" spans="2:39" hidden="1">
      <c r="B37" s="215"/>
      <c r="C37" s="217"/>
      <c r="D37" s="219"/>
      <c r="E37" s="61" t="s">
        <v>303</v>
      </c>
      <c r="F37" s="62">
        <f t="shared" ref="F37:L37" si="23">IF(ISBLANK(F36),"",IF(ISBLANK(F38),"",ROUND(F38-F36,10)))</f>
        <v>0</v>
      </c>
      <c r="G37" s="62">
        <f t="shared" si="23"/>
        <v>0</v>
      </c>
      <c r="H37" s="62">
        <f t="shared" si="23"/>
        <v>0</v>
      </c>
      <c r="I37" s="62">
        <f t="shared" si="23"/>
        <v>0</v>
      </c>
      <c r="J37" s="62">
        <f t="shared" si="23"/>
        <v>0</v>
      </c>
      <c r="K37" s="62">
        <f t="shared" si="23"/>
        <v>0</v>
      </c>
      <c r="L37" s="62">
        <f t="shared" si="23"/>
        <v>0</v>
      </c>
      <c r="M37" s="63" t="s">
        <v>304</v>
      </c>
      <c r="N37" s="63" t="str" cm="1">
        <f t="array" ref="N37">IFERROR(IF(M37="NO",MODE(IF($F$7:$S$7="YES",IF(F37:L37&gt;0,F37:L37))),MODE(IF($F$7:$S$7="YES",F37:L37))),"")</f>
        <v/>
      </c>
      <c r="O37" s="63" t="s">
        <v>304</v>
      </c>
      <c r="P37" s="63" t="str" cm="1">
        <f t="array" ref="P37">IFERROR(IF(O37="NO",MEDIAN(IF($F$7:$S$7="YES",IF(F37:L37&gt;0,F37:L37))),MEDIAN(IF($F$7:$S$7="YES",F37:L37))),"")</f>
        <v/>
      </c>
      <c r="Q37" s="63" t="str">
        <f>IF(N37="","Median","Mode")</f>
        <v>Median</v>
      </c>
      <c r="R37" s="60"/>
      <c r="S37" s="60"/>
      <c r="T37" s="60"/>
      <c r="U37" s="60"/>
      <c r="V37" s="60"/>
      <c r="W37" s="60"/>
      <c r="X37" s="60"/>
      <c r="Y37" s="60"/>
      <c r="Z37" s="60"/>
      <c r="AA37" s="60"/>
      <c r="AB37" s="60"/>
      <c r="AC37" s="60"/>
      <c r="AD37" s="60"/>
      <c r="AE37" s="60"/>
      <c r="AF37" s="60"/>
      <c r="AG37" s="60"/>
      <c r="AH37" s="60"/>
      <c r="AI37" s="60"/>
      <c r="AJ37" s="60"/>
      <c r="AK37" s="60"/>
      <c r="AL37" s="36"/>
      <c r="AM37" s="36"/>
    </row>
    <row r="38" spans="2:39" ht="15" hidden="1" customHeight="1" thickBot="1">
      <c r="B38" s="214">
        <f t="shared" ref="B38" si="24">B36+1</f>
        <v>15</v>
      </c>
      <c r="C38" s="216"/>
      <c r="D38" s="218"/>
      <c r="E38" s="56"/>
      <c r="F38" s="57">
        <v>0</v>
      </c>
      <c r="G38" s="57">
        <v>0</v>
      </c>
      <c r="H38" s="57">
        <v>0</v>
      </c>
      <c r="I38" s="57">
        <v>0</v>
      </c>
      <c r="J38" s="57">
        <v>0</v>
      </c>
      <c r="K38" s="57">
        <v>0</v>
      </c>
      <c r="L38" s="57">
        <v>0</v>
      </c>
      <c r="M38" s="58"/>
      <c r="N38" s="58"/>
      <c r="O38" s="58"/>
      <c r="P38" s="58"/>
      <c r="Q38" s="59"/>
      <c r="R38" s="60"/>
      <c r="S38" s="60"/>
      <c r="T38" s="60"/>
      <c r="U38" s="60"/>
      <c r="V38" s="60"/>
      <c r="W38" s="60"/>
      <c r="X38" s="60"/>
      <c r="Y38" s="60"/>
      <c r="Z38" s="60"/>
      <c r="AA38" s="60"/>
      <c r="AB38" s="60"/>
      <c r="AC38" s="60"/>
      <c r="AD38" s="60"/>
      <c r="AE38" s="60"/>
      <c r="AF38" s="60"/>
      <c r="AG38" s="60"/>
      <c r="AH38" s="60"/>
      <c r="AI38" s="60"/>
      <c r="AJ38" s="60"/>
      <c r="AK38" s="60"/>
      <c r="AL38" s="36"/>
      <c r="AM38" s="36"/>
    </row>
    <row r="39" spans="2:39" hidden="1">
      <c r="B39" s="215"/>
      <c r="C39" s="217"/>
      <c r="D39" s="219"/>
      <c r="E39" s="61" t="s">
        <v>303</v>
      </c>
      <c r="F39" s="62">
        <f t="shared" ref="F39:L39" si="25">IF(ISBLANK(F38),"",IF(ISBLANK(F40),"",ROUND(F40-F38,10)))</f>
        <v>0</v>
      </c>
      <c r="G39" s="62">
        <f t="shared" si="25"/>
        <v>0</v>
      </c>
      <c r="H39" s="62">
        <f t="shared" si="25"/>
        <v>0</v>
      </c>
      <c r="I39" s="62">
        <f t="shared" si="25"/>
        <v>0</v>
      </c>
      <c r="J39" s="62">
        <f t="shared" si="25"/>
        <v>0</v>
      </c>
      <c r="K39" s="62">
        <f t="shared" si="25"/>
        <v>0</v>
      </c>
      <c r="L39" s="62">
        <f t="shared" si="25"/>
        <v>0</v>
      </c>
      <c r="M39" s="63" t="s">
        <v>304</v>
      </c>
      <c r="N39" s="63" t="str" cm="1">
        <f t="array" ref="N39">IFERROR(IF(M39="NO",MODE(IF($F$7:$S$7="YES",IF(F39:L39&gt;0,F39:L39))),MODE(IF($F$7:$S$7="YES",F39:L39))),"")</f>
        <v/>
      </c>
      <c r="O39" s="63" t="s">
        <v>304</v>
      </c>
      <c r="P39" s="63" t="str" cm="1">
        <f t="array" ref="P39">IFERROR(IF(O39="NO",MEDIAN(IF($F$7:$S$7="YES",IF(F39:L39&gt;0,F39:L39))),MEDIAN(IF($F$7:$S$7="YES",F39:L39))),"")</f>
        <v/>
      </c>
      <c r="Q39" s="63" t="str">
        <f t="shared" ref="Q39" si="26">IF(N39="","Median","Mode")</f>
        <v>Median</v>
      </c>
      <c r="R39" s="60"/>
      <c r="S39" s="60"/>
      <c r="T39" s="60"/>
      <c r="U39" s="60"/>
      <c r="V39" s="60"/>
      <c r="W39" s="60"/>
      <c r="X39" s="60"/>
      <c r="Y39" s="60"/>
      <c r="Z39" s="60"/>
      <c r="AA39" s="60"/>
      <c r="AB39" s="60"/>
      <c r="AC39" s="60"/>
      <c r="AD39" s="60"/>
      <c r="AE39" s="60"/>
      <c r="AF39" s="60"/>
      <c r="AG39" s="60"/>
      <c r="AH39" s="60"/>
      <c r="AI39" s="60"/>
      <c r="AJ39" s="60"/>
      <c r="AK39" s="60"/>
      <c r="AL39" s="36"/>
      <c r="AM39" s="36"/>
    </row>
    <row r="40" spans="2:39" ht="15" hidden="1" customHeight="1" thickBot="1">
      <c r="B40" s="214">
        <f t="shared" ref="B40" si="27">B38+1</f>
        <v>16</v>
      </c>
      <c r="C40" s="216"/>
      <c r="D40" s="218"/>
      <c r="E40" s="56"/>
      <c r="F40" s="57">
        <v>0</v>
      </c>
      <c r="G40" s="57">
        <v>0</v>
      </c>
      <c r="H40" s="57">
        <v>0</v>
      </c>
      <c r="I40" s="57">
        <v>0</v>
      </c>
      <c r="J40" s="57">
        <v>0</v>
      </c>
      <c r="K40" s="57">
        <v>0</v>
      </c>
      <c r="L40" s="57">
        <v>0</v>
      </c>
      <c r="M40" s="58"/>
      <c r="N40" s="58"/>
      <c r="O40" s="58"/>
      <c r="P40" s="58"/>
      <c r="Q40" s="59"/>
      <c r="R40" s="60"/>
      <c r="S40" s="60"/>
      <c r="T40" s="60"/>
      <c r="U40" s="60"/>
      <c r="V40" s="60"/>
      <c r="W40" s="60"/>
      <c r="X40" s="60"/>
      <c r="Y40" s="60"/>
      <c r="Z40" s="60"/>
      <c r="AA40" s="60"/>
      <c r="AB40" s="60"/>
      <c r="AC40" s="60"/>
      <c r="AD40" s="60"/>
      <c r="AE40" s="60"/>
      <c r="AF40" s="60"/>
      <c r="AG40" s="60"/>
      <c r="AH40" s="60"/>
      <c r="AI40" s="60"/>
      <c r="AJ40" s="60"/>
      <c r="AK40" s="60"/>
      <c r="AL40" s="36"/>
      <c r="AM40" s="36"/>
    </row>
    <row r="41" spans="2:39" hidden="1">
      <c r="B41" s="215"/>
      <c r="C41" s="217"/>
      <c r="D41" s="219"/>
      <c r="E41" s="61" t="s">
        <v>303</v>
      </c>
      <c r="F41" s="62">
        <f t="shared" ref="F41:L41" si="28">IF(ISBLANK(F40),"",IF(ISBLANK(F42),"",ROUND(F42-F40,10)))</f>
        <v>0</v>
      </c>
      <c r="G41" s="62">
        <f t="shared" si="28"/>
        <v>0</v>
      </c>
      <c r="H41" s="62">
        <f t="shared" si="28"/>
        <v>0</v>
      </c>
      <c r="I41" s="62">
        <f t="shared" si="28"/>
        <v>0</v>
      </c>
      <c r="J41" s="62">
        <f t="shared" si="28"/>
        <v>0</v>
      </c>
      <c r="K41" s="62">
        <f t="shared" si="28"/>
        <v>0</v>
      </c>
      <c r="L41" s="62">
        <f t="shared" si="28"/>
        <v>0</v>
      </c>
      <c r="M41" s="63" t="s">
        <v>304</v>
      </c>
      <c r="N41" s="63" t="str" cm="1">
        <f t="array" ref="N41">IFERROR(IF(M41="NO",MODE(IF($F$7:$S$7="YES",IF(F41:L41&gt;0,F41:L41))),MODE(IF($F$7:$S$7="YES",F41:L41))),"")</f>
        <v/>
      </c>
      <c r="O41" s="63" t="s">
        <v>304</v>
      </c>
      <c r="P41" s="63" t="str" cm="1">
        <f t="array" ref="P41">IFERROR(IF(O41="NO",MEDIAN(IF($F$7:$S$7="YES",IF(F41:L41&gt;0,F41:L41))),MEDIAN(IF($F$7:$S$7="YES",F41:L41))),"")</f>
        <v/>
      </c>
      <c r="Q41" s="63" t="str">
        <f t="shared" ref="Q41" si="29">IF(N41="","Median","Mode")</f>
        <v>Median</v>
      </c>
      <c r="R41" s="60"/>
      <c r="S41" s="60"/>
      <c r="T41" s="60"/>
      <c r="U41" s="60"/>
      <c r="V41" s="60"/>
      <c r="W41" s="60"/>
      <c r="X41" s="60"/>
      <c r="Y41" s="60"/>
      <c r="Z41" s="60"/>
      <c r="AA41" s="60"/>
      <c r="AB41" s="60"/>
      <c r="AC41" s="60"/>
      <c r="AD41" s="60"/>
      <c r="AE41" s="60"/>
      <c r="AF41" s="60"/>
      <c r="AG41" s="60"/>
      <c r="AH41" s="60"/>
      <c r="AI41" s="60"/>
      <c r="AJ41" s="60"/>
      <c r="AK41" s="60"/>
      <c r="AL41" s="36"/>
      <c r="AM41" s="36"/>
    </row>
    <row r="42" spans="2:39" ht="15" hidden="1" customHeight="1" thickBot="1">
      <c r="B42" s="214">
        <f t="shared" ref="B42" si="30">B40+1</f>
        <v>17</v>
      </c>
      <c r="C42" s="216"/>
      <c r="D42" s="218"/>
      <c r="E42" s="56"/>
      <c r="F42" s="57">
        <v>0</v>
      </c>
      <c r="G42" s="57">
        <v>0</v>
      </c>
      <c r="H42" s="57">
        <v>0</v>
      </c>
      <c r="I42" s="57">
        <v>0</v>
      </c>
      <c r="J42" s="57">
        <v>0</v>
      </c>
      <c r="K42" s="57">
        <v>0</v>
      </c>
      <c r="L42" s="57">
        <v>0</v>
      </c>
      <c r="M42" s="58"/>
      <c r="N42" s="58"/>
      <c r="O42" s="58"/>
      <c r="P42" s="58"/>
      <c r="Q42" s="59"/>
      <c r="R42" s="60"/>
      <c r="S42" s="60"/>
      <c r="T42" s="60"/>
      <c r="U42" s="60"/>
      <c r="V42" s="60"/>
      <c r="W42" s="60"/>
      <c r="X42" s="60"/>
      <c r="Y42" s="60"/>
      <c r="Z42" s="60"/>
      <c r="AA42" s="60"/>
      <c r="AB42" s="60"/>
      <c r="AC42" s="60"/>
      <c r="AD42" s="60"/>
      <c r="AE42" s="60"/>
      <c r="AF42" s="60"/>
      <c r="AG42" s="60"/>
      <c r="AH42" s="60"/>
      <c r="AI42" s="60"/>
      <c r="AJ42" s="60"/>
      <c r="AK42" s="60"/>
      <c r="AL42" s="36"/>
      <c r="AM42" s="36"/>
    </row>
    <row r="43" spans="2:39" hidden="1">
      <c r="B43" s="215"/>
      <c r="C43" s="217"/>
      <c r="D43" s="219"/>
      <c r="E43" s="61" t="s">
        <v>303</v>
      </c>
      <c r="F43" s="62">
        <f t="shared" ref="F43:L43" si="31">IF(ISBLANK(F42),"",IF(ISBLANK(F44),"",ROUND(F44-F42,10)))</f>
        <v>0</v>
      </c>
      <c r="G43" s="62">
        <f t="shared" si="31"/>
        <v>0</v>
      </c>
      <c r="H43" s="62">
        <f t="shared" si="31"/>
        <v>0</v>
      </c>
      <c r="I43" s="62">
        <f t="shared" si="31"/>
        <v>0</v>
      </c>
      <c r="J43" s="62">
        <f t="shared" si="31"/>
        <v>0</v>
      </c>
      <c r="K43" s="62">
        <f t="shared" si="31"/>
        <v>0</v>
      </c>
      <c r="L43" s="62">
        <f t="shared" si="31"/>
        <v>0</v>
      </c>
      <c r="M43" s="63" t="s">
        <v>304</v>
      </c>
      <c r="N43" s="63" t="str" cm="1">
        <f t="array" ref="N43">IFERROR(IF(M43="NO",MODE(IF($F$7:$S$7="YES",IF(F43:L43&gt;0,F43:L43))),MODE(IF($F$7:$S$7="YES",F43:L43))),"")</f>
        <v/>
      </c>
      <c r="O43" s="63" t="s">
        <v>304</v>
      </c>
      <c r="P43" s="63" t="str" cm="1">
        <f t="array" ref="P43">IFERROR(IF(O43="NO",MEDIAN(IF($F$7:$S$7="YES",IF(F43:L43&gt;0,F43:L43))),MEDIAN(IF($F$7:$S$7="YES",F43:L43))),"")</f>
        <v/>
      </c>
      <c r="Q43" s="63" t="str">
        <f t="shared" ref="Q43" si="32">IF(N43="","Median","Mode")</f>
        <v>Median</v>
      </c>
      <c r="R43" s="60"/>
      <c r="S43" s="60"/>
      <c r="T43" s="60"/>
      <c r="U43" s="60"/>
      <c r="V43" s="60"/>
      <c r="W43" s="60"/>
      <c r="X43" s="60"/>
      <c r="Y43" s="60"/>
      <c r="Z43" s="60"/>
      <c r="AA43" s="60"/>
      <c r="AB43" s="60"/>
      <c r="AC43" s="60"/>
      <c r="AD43" s="60"/>
      <c r="AE43" s="60"/>
      <c r="AF43" s="60"/>
      <c r="AG43" s="60"/>
      <c r="AH43" s="60"/>
      <c r="AI43" s="60"/>
      <c r="AJ43" s="60"/>
      <c r="AK43" s="60"/>
      <c r="AL43" s="36"/>
      <c r="AM43" s="36"/>
    </row>
    <row r="44" spans="2:39" ht="15" hidden="1" customHeight="1" thickBot="1">
      <c r="B44" s="214">
        <f t="shared" ref="B44" si="33">B42+1</f>
        <v>18</v>
      </c>
      <c r="C44" s="216"/>
      <c r="D44" s="218"/>
      <c r="E44" s="56"/>
      <c r="F44" s="57">
        <v>0</v>
      </c>
      <c r="G44" s="57">
        <v>0</v>
      </c>
      <c r="H44" s="57">
        <v>0</v>
      </c>
      <c r="I44" s="57">
        <v>0</v>
      </c>
      <c r="J44" s="57">
        <v>0</v>
      </c>
      <c r="K44" s="57">
        <v>0</v>
      </c>
      <c r="L44" s="57">
        <v>0</v>
      </c>
      <c r="M44" s="58"/>
      <c r="N44" s="58"/>
      <c r="O44" s="58"/>
      <c r="P44" s="58"/>
      <c r="Q44" s="59"/>
      <c r="R44" s="60"/>
      <c r="S44" s="60"/>
      <c r="T44" s="60"/>
      <c r="U44" s="60"/>
      <c r="V44" s="60"/>
      <c r="W44" s="60"/>
      <c r="X44" s="60"/>
      <c r="Y44" s="60"/>
      <c r="Z44" s="60"/>
      <c r="AA44" s="60"/>
      <c r="AB44" s="60"/>
      <c r="AC44" s="60"/>
      <c r="AD44" s="60"/>
      <c r="AE44" s="60"/>
      <c r="AF44" s="60"/>
      <c r="AG44" s="60"/>
      <c r="AH44" s="60"/>
      <c r="AI44" s="60"/>
      <c r="AJ44" s="60"/>
      <c r="AK44" s="60"/>
      <c r="AL44" s="36"/>
      <c r="AM44" s="36"/>
    </row>
    <row r="45" spans="2:39" hidden="1">
      <c r="B45" s="215"/>
      <c r="C45" s="217"/>
      <c r="D45" s="219"/>
      <c r="E45" s="61" t="s">
        <v>303</v>
      </c>
      <c r="F45" s="62">
        <f t="shared" ref="F45:L45" si="34">IF(ISBLANK(F44),"",IF(ISBLANK(F46),"",ROUND(F46-F44,10)))</f>
        <v>0</v>
      </c>
      <c r="G45" s="62">
        <f t="shared" si="34"/>
        <v>0</v>
      </c>
      <c r="H45" s="62">
        <f t="shared" si="34"/>
        <v>0</v>
      </c>
      <c r="I45" s="62">
        <f t="shared" si="34"/>
        <v>0</v>
      </c>
      <c r="J45" s="62">
        <f t="shared" si="34"/>
        <v>0</v>
      </c>
      <c r="K45" s="62">
        <f t="shared" si="34"/>
        <v>0</v>
      </c>
      <c r="L45" s="62">
        <f t="shared" si="34"/>
        <v>0</v>
      </c>
      <c r="M45" s="63" t="s">
        <v>304</v>
      </c>
      <c r="N45" s="63" t="str" cm="1">
        <f t="array" ref="N45">IFERROR(IF(M45="NO",MODE(IF($F$7:$S$7="YES",IF(F45:L45&gt;0,F45:L45))),MODE(IF($F$7:$S$7="YES",F45:L45))),"")</f>
        <v/>
      </c>
      <c r="O45" s="63" t="s">
        <v>304</v>
      </c>
      <c r="P45" s="63" t="str" cm="1">
        <f t="array" ref="P45">IFERROR(IF(O45="NO",MEDIAN(IF($F$7:$S$7="YES",IF(F45:L45&gt;0,F45:L45))),MEDIAN(IF($F$7:$S$7="YES",F45:L45))),"")</f>
        <v/>
      </c>
      <c r="Q45" s="63" t="str">
        <f t="shared" ref="Q45" si="35">IF(N45="","Median","Mode")</f>
        <v>Median</v>
      </c>
      <c r="R45" s="60"/>
      <c r="S45" s="60"/>
      <c r="T45" s="60"/>
      <c r="U45" s="60"/>
      <c r="V45" s="60"/>
      <c r="W45" s="60"/>
      <c r="X45" s="60"/>
      <c r="Y45" s="60"/>
      <c r="Z45" s="60"/>
      <c r="AA45" s="60"/>
      <c r="AB45" s="60"/>
      <c r="AC45" s="60"/>
      <c r="AD45" s="60"/>
      <c r="AE45" s="60"/>
      <c r="AF45" s="60"/>
      <c r="AG45" s="60"/>
      <c r="AH45" s="60"/>
      <c r="AI45" s="60"/>
      <c r="AJ45" s="60"/>
      <c r="AK45" s="60"/>
      <c r="AL45" s="36"/>
      <c r="AM45" s="36"/>
    </row>
    <row r="46" spans="2:39" ht="15" hidden="1" customHeight="1" thickBot="1">
      <c r="B46" s="214">
        <f t="shared" ref="B46" si="36">B44+1</f>
        <v>19</v>
      </c>
      <c r="C46" s="216"/>
      <c r="D46" s="218"/>
      <c r="E46" s="56"/>
      <c r="F46" s="57">
        <v>0</v>
      </c>
      <c r="G46" s="57">
        <v>0</v>
      </c>
      <c r="H46" s="57">
        <v>0</v>
      </c>
      <c r="I46" s="57">
        <v>0</v>
      </c>
      <c r="J46" s="57">
        <v>0</v>
      </c>
      <c r="K46" s="57">
        <v>0</v>
      </c>
      <c r="L46" s="57">
        <v>0</v>
      </c>
      <c r="M46" s="58"/>
      <c r="N46" s="58"/>
      <c r="O46" s="58"/>
      <c r="P46" s="58"/>
      <c r="Q46" s="59"/>
      <c r="R46" s="60"/>
      <c r="S46" s="60"/>
      <c r="T46" s="60"/>
      <c r="U46" s="60"/>
      <c r="V46" s="60"/>
      <c r="W46" s="60"/>
      <c r="X46" s="60"/>
      <c r="Y46" s="60"/>
      <c r="Z46" s="60"/>
      <c r="AA46" s="60"/>
      <c r="AB46" s="60"/>
      <c r="AC46" s="60"/>
      <c r="AD46" s="60"/>
      <c r="AE46" s="60"/>
      <c r="AF46" s="60"/>
      <c r="AG46" s="60"/>
      <c r="AH46" s="60"/>
      <c r="AI46" s="60"/>
      <c r="AJ46" s="60"/>
      <c r="AK46" s="60"/>
      <c r="AL46" s="36"/>
      <c r="AM46" s="36"/>
    </row>
    <row r="47" spans="2:39" hidden="1">
      <c r="B47" s="215"/>
      <c r="C47" s="217"/>
      <c r="D47" s="219"/>
      <c r="E47" s="61" t="s">
        <v>303</v>
      </c>
      <c r="F47" s="62">
        <f t="shared" ref="F47:L47" si="37">IF(ISBLANK(F46),"",IF(ISBLANK(F48),"",ROUND(F48-F46,10)))</f>
        <v>0</v>
      </c>
      <c r="G47" s="62">
        <f t="shared" si="37"/>
        <v>0</v>
      </c>
      <c r="H47" s="62">
        <f t="shared" si="37"/>
        <v>0</v>
      </c>
      <c r="I47" s="62">
        <f t="shared" si="37"/>
        <v>0</v>
      </c>
      <c r="J47" s="62">
        <f t="shared" si="37"/>
        <v>0</v>
      </c>
      <c r="K47" s="62">
        <f t="shared" si="37"/>
        <v>0</v>
      </c>
      <c r="L47" s="62">
        <f t="shared" si="37"/>
        <v>0</v>
      </c>
      <c r="M47" s="63" t="s">
        <v>304</v>
      </c>
      <c r="N47" s="63" t="str" cm="1">
        <f t="array" ref="N47">IFERROR(IF(M47="NO",MODE(IF($F$7:$S$7="YES",IF(F47:L47&gt;0,F47:L47))),MODE(IF($F$7:$S$7="YES",F47:L47))),"")</f>
        <v/>
      </c>
      <c r="O47" s="63" t="s">
        <v>304</v>
      </c>
      <c r="P47" s="63" t="str" cm="1">
        <f t="array" ref="P47">IFERROR(IF(O47="NO",MEDIAN(IF($F$7:$S$7="YES",IF(F47:L47&gt;0,F47:L47))),MEDIAN(IF($F$7:$S$7="YES",F47:L47))),"")</f>
        <v/>
      </c>
      <c r="Q47" s="63" t="str">
        <f t="shared" ref="Q47" si="38">IF(N47="","Median","Mode")</f>
        <v>Median</v>
      </c>
      <c r="R47" s="60"/>
      <c r="S47" s="60"/>
      <c r="T47" s="60"/>
      <c r="U47" s="60"/>
      <c r="V47" s="60"/>
      <c r="W47" s="60"/>
      <c r="X47" s="60"/>
      <c r="Y47" s="60"/>
      <c r="Z47" s="60"/>
      <c r="AA47" s="60"/>
      <c r="AB47" s="60"/>
      <c r="AC47" s="60"/>
      <c r="AD47" s="60"/>
      <c r="AE47" s="60"/>
      <c r="AF47" s="60"/>
      <c r="AG47" s="60"/>
      <c r="AH47" s="60"/>
      <c r="AI47" s="60"/>
      <c r="AJ47" s="60"/>
      <c r="AK47" s="60"/>
      <c r="AL47" s="36"/>
      <c r="AM47" s="36"/>
    </row>
    <row r="48" spans="2:39" ht="15" hidden="1" customHeight="1" thickBot="1">
      <c r="B48" s="214">
        <f t="shared" ref="B48" si="39">B46+1</f>
        <v>20</v>
      </c>
      <c r="C48" s="216"/>
      <c r="D48" s="218"/>
      <c r="E48" s="56"/>
      <c r="F48" s="57">
        <v>0</v>
      </c>
      <c r="G48" s="57">
        <v>0</v>
      </c>
      <c r="H48" s="57">
        <v>0</v>
      </c>
      <c r="I48" s="57">
        <v>0</v>
      </c>
      <c r="J48" s="57">
        <v>0</v>
      </c>
      <c r="K48" s="57">
        <v>0</v>
      </c>
      <c r="L48" s="57">
        <v>0</v>
      </c>
      <c r="M48" s="58"/>
      <c r="N48" s="58"/>
      <c r="O48" s="58"/>
      <c r="P48" s="58"/>
      <c r="Q48" s="59"/>
      <c r="R48" s="60"/>
      <c r="S48" s="60"/>
      <c r="T48" s="60"/>
      <c r="U48" s="60"/>
      <c r="V48" s="60"/>
      <c r="W48" s="60"/>
      <c r="X48" s="60"/>
      <c r="Y48" s="60"/>
      <c r="Z48" s="60"/>
      <c r="AA48" s="60"/>
      <c r="AB48" s="60"/>
      <c r="AC48" s="60"/>
      <c r="AD48" s="60"/>
      <c r="AE48" s="60"/>
      <c r="AF48" s="60"/>
      <c r="AG48" s="60"/>
      <c r="AH48" s="60"/>
      <c r="AI48" s="60"/>
      <c r="AJ48" s="60"/>
      <c r="AK48" s="60"/>
      <c r="AL48" s="36"/>
      <c r="AM48" s="36"/>
    </row>
    <row r="49" spans="2:39" hidden="1">
      <c r="B49" s="215"/>
      <c r="C49" s="217"/>
      <c r="D49" s="219"/>
      <c r="E49" s="61" t="s">
        <v>303</v>
      </c>
      <c r="F49" s="62">
        <f t="shared" ref="F49:L49" si="40">IF(ISBLANK(F48),"",IF(ISBLANK(F50),"",ROUND(F50-F48,10)))</f>
        <v>0</v>
      </c>
      <c r="G49" s="62">
        <f t="shared" si="40"/>
        <v>0</v>
      </c>
      <c r="H49" s="62">
        <f t="shared" si="40"/>
        <v>0</v>
      </c>
      <c r="I49" s="62">
        <f t="shared" si="40"/>
        <v>0</v>
      </c>
      <c r="J49" s="62">
        <f t="shared" si="40"/>
        <v>0</v>
      </c>
      <c r="K49" s="62">
        <f t="shared" si="40"/>
        <v>0</v>
      </c>
      <c r="L49" s="62">
        <f t="shared" si="40"/>
        <v>0</v>
      </c>
      <c r="M49" s="63" t="s">
        <v>304</v>
      </c>
      <c r="N49" s="63" t="str" cm="1">
        <f t="array" ref="N49">IFERROR(IF(M49="NO",MODE(IF($F$7:$S$7="YES",IF(F49:L49&gt;0,F49:L49))),MODE(IF($F$7:$S$7="YES",F49:L49))),"")</f>
        <v/>
      </c>
      <c r="O49" s="63" t="s">
        <v>304</v>
      </c>
      <c r="P49" s="63" t="str" cm="1">
        <f t="array" ref="P49">IFERROR(IF(O49="NO",MEDIAN(IF($F$7:$S$7="YES",IF(F49:L49&gt;0,F49:L49))),MEDIAN(IF($F$7:$S$7="YES",F49:L49))),"")</f>
        <v/>
      </c>
      <c r="Q49" s="63" t="str">
        <f t="shared" ref="Q49" si="41">IF(N49="","Median","Mode")</f>
        <v>Median</v>
      </c>
      <c r="R49" s="60"/>
      <c r="S49" s="60"/>
      <c r="T49" s="60"/>
      <c r="U49" s="60"/>
      <c r="V49" s="60"/>
      <c r="W49" s="60"/>
      <c r="X49" s="60"/>
      <c r="Y49" s="60"/>
      <c r="Z49" s="60"/>
      <c r="AA49" s="60"/>
      <c r="AB49" s="60"/>
      <c r="AC49" s="60"/>
      <c r="AD49" s="60"/>
      <c r="AE49" s="60"/>
      <c r="AF49" s="60"/>
      <c r="AG49" s="60"/>
      <c r="AH49" s="60"/>
      <c r="AI49" s="60"/>
      <c r="AJ49" s="60"/>
      <c r="AK49" s="60"/>
      <c r="AL49" s="36"/>
      <c r="AM49" s="36"/>
    </row>
    <row r="50" spans="2:39" ht="15" hidden="1" customHeight="1" thickBot="1">
      <c r="B50" s="214">
        <f t="shared" ref="B50" si="42">B48+1</f>
        <v>21</v>
      </c>
      <c r="C50" s="216"/>
      <c r="D50" s="218"/>
      <c r="E50" s="56"/>
      <c r="F50" s="57">
        <v>0</v>
      </c>
      <c r="G50" s="57">
        <v>0</v>
      </c>
      <c r="H50" s="57">
        <v>0</v>
      </c>
      <c r="I50" s="57">
        <v>0</v>
      </c>
      <c r="J50" s="57">
        <v>0</v>
      </c>
      <c r="K50" s="57">
        <v>0</v>
      </c>
      <c r="L50" s="57">
        <v>0</v>
      </c>
      <c r="M50" s="58"/>
      <c r="N50" s="58"/>
      <c r="O50" s="58"/>
      <c r="P50" s="58"/>
      <c r="Q50" s="59"/>
      <c r="R50" s="60"/>
      <c r="S50" s="60"/>
      <c r="T50" s="60"/>
      <c r="U50" s="60"/>
      <c r="V50" s="60"/>
      <c r="W50" s="60"/>
      <c r="X50" s="60"/>
      <c r="Y50" s="60"/>
      <c r="Z50" s="60"/>
      <c r="AA50" s="60"/>
      <c r="AB50" s="60"/>
      <c r="AC50" s="60"/>
      <c r="AD50" s="60"/>
      <c r="AE50" s="60"/>
      <c r="AF50" s="60"/>
      <c r="AG50" s="60"/>
      <c r="AH50" s="60"/>
      <c r="AI50" s="60"/>
      <c r="AJ50" s="60"/>
      <c r="AK50" s="60"/>
      <c r="AL50" s="36"/>
      <c r="AM50" s="36"/>
    </row>
    <row r="51" spans="2:39" hidden="1">
      <c r="B51" s="215"/>
      <c r="C51" s="217"/>
      <c r="D51" s="219"/>
      <c r="E51" s="61" t="s">
        <v>303</v>
      </c>
      <c r="F51" s="62">
        <f t="shared" ref="F51:L51" si="43">IF(ISBLANK(F50),"",IF(ISBLANK(F52),"",ROUND(F52-F50,10)))</f>
        <v>0</v>
      </c>
      <c r="G51" s="62">
        <f t="shared" si="43"/>
        <v>0</v>
      </c>
      <c r="H51" s="62">
        <f t="shared" si="43"/>
        <v>0</v>
      </c>
      <c r="I51" s="62">
        <f t="shared" si="43"/>
        <v>0</v>
      </c>
      <c r="J51" s="62">
        <f t="shared" si="43"/>
        <v>0</v>
      </c>
      <c r="K51" s="62">
        <f t="shared" si="43"/>
        <v>0</v>
      </c>
      <c r="L51" s="62">
        <f t="shared" si="43"/>
        <v>0</v>
      </c>
      <c r="M51" s="63" t="s">
        <v>304</v>
      </c>
      <c r="N51" s="63" t="str" cm="1">
        <f t="array" ref="N51">IFERROR(IF(M51="NO",MODE(IF($F$7:$S$7="YES",IF(F51:L51&gt;0,F51:L51))),MODE(IF($F$7:$S$7="YES",F51:L51))),"")</f>
        <v/>
      </c>
      <c r="O51" s="63" t="s">
        <v>304</v>
      </c>
      <c r="P51" s="63" t="str" cm="1">
        <f t="array" ref="P51">IFERROR(IF(O51="NO",MEDIAN(IF($F$7:$S$7="YES",IF(F51:L51&gt;0,F51:L51))),MEDIAN(IF($F$7:$S$7="YES",F51:L51))),"")</f>
        <v/>
      </c>
      <c r="Q51" s="63" t="str">
        <f t="shared" ref="Q51" si="44">IF(N51="","Median","Mode")</f>
        <v>Median</v>
      </c>
      <c r="R51" s="60"/>
      <c r="S51" s="60"/>
      <c r="T51" s="60"/>
      <c r="U51" s="60"/>
      <c r="V51" s="60"/>
      <c r="W51" s="60"/>
      <c r="X51" s="60"/>
      <c r="Y51" s="60"/>
      <c r="Z51" s="60"/>
      <c r="AA51" s="60"/>
      <c r="AB51" s="60"/>
      <c r="AC51" s="60"/>
      <c r="AD51" s="60"/>
      <c r="AE51" s="60"/>
      <c r="AF51" s="60"/>
      <c r="AG51" s="60"/>
      <c r="AH51" s="60"/>
      <c r="AI51" s="60"/>
      <c r="AJ51" s="60"/>
      <c r="AK51" s="60"/>
      <c r="AL51" s="36"/>
      <c r="AM51" s="36"/>
    </row>
    <row r="52" spans="2:39" ht="15" hidden="1" customHeight="1" thickBot="1">
      <c r="B52" s="214">
        <f t="shared" ref="B52" si="45">B50+1</f>
        <v>22</v>
      </c>
      <c r="C52" s="216"/>
      <c r="D52" s="218"/>
      <c r="E52" s="56"/>
      <c r="F52" s="57">
        <v>0</v>
      </c>
      <c r="G52" s="57">
        <v>0</v>
      </c>
      <c r="H52" s="57">
        <v>0</v>
      </c>
      <c r="I52" s="57">
        <v>0</v>
      </c>
      <c r="J52" s="57">
        <v>0</v>
      </c>
      <c r="K52" s="57">
        <v>0</v>
      </c>
      <c r="L52" s="57">
        <v>0</v>
      </c>
      <c r="M52" s="58"/>
      <c r="N52" s="58"/>
      <c r="O52" s="58"/>
      <c r="P52" s="58"/>
      <c r="Q52" s="59"/>
      <c r="R52" s="60"/>
      <c r="S52" s="60"/>
      <c r="T52" s="60"/>
      <c r="U52" s="60"/>
      <c r="V52" s="60"/>
      <c r="W52" s="60"/>
      <c r="X52" s="60"/>
      <c r="Y52" s="60"/>
      <c r="Z52" s="60"/>
      <c r="AA52" s="60"/>
      <c r="AB52" s="60"/>
      <c r="AC52" s="60"/>
      <c r="AD52" s="60"/>
      <c r="AE52" s="60"/>
      <c r="AF52" s="60"/>
      <c r="AG52" s="60"/>
      <c r="AH52" s="60"/>
      <c r="AI52" s="60"/>
      <c r="AJ52" s="60"/>
      <c r="AK52" s="60"/>
      <c r="AL52" s="36"/>
      <c r="AM52" s="36"/>
    </row>
    <row r="53" spans="2:39" hidden="1">
      <c r="B53" s="215"/>
      <c r="C53" s="217"/>
      <c r="D53" s="219"/>
      <c r="E53" s="61" t="s">
        <v>303</v>
      </c>
      <c r="F53" s="62">
        <f t="shared" ref="F53:L53" si="46">IF(ISBLANK(F52),"",IF(ISBLANK(F54),"",ROUND(F54-F52,10)))</f>
        <v>0</v>
      </c>
      <c r="G53" s="62">
        <f t="shared" si="46"/>
        <v>0</v>
      </c>
      <c r="H53" s="62">
        <f t="shared" si="46"/>
        <v>0</v>
      </c>
      <c r="I53" s="62">
        <f t="shared" si="46"/>
        <v>0</v>
      </c>
      <c r="J53" s="62">
        <f t="shared" si="46"/>
        <v>0</v>
      </c>
      <c r="K53" s="62">
        <f t="shared" si="46"/>
        <v>0</v>
      </c>
      <c r="L53" s="62">
        <f t="shared" si="46"/>
        <v>0</v>
      </c>
      <c r="M53" s="63" t="s">
        <v>304</v>
      </c>
      <c r="N53" s="63" t="str" cm="1">
        <f t="array" ref="N53">IFERROR(IF(M53="NO",MODE(IF($F$7:$S$7="YES",IF(F53:L53&gt;0,F53:L53))),MODE(IF($F$7:$S$7="YES",F53:L53))),"")</f>
        <v/>
      </c>
      <c r="O53" s="63" t="s">
        <v>304</v>
      </c>
      <c r="P53" s="63" t="str" cm="1">
        <f t="array" ref="P53">IFERROR(IF(O53="NO",MEDIAN(IF($F$7:$S$7="YES",IF(F53:L53&gt;0,F53:L53))),MEDIAN(IF($F$7:$S$7="YES",F53:L53))),"")</f>
        <v/>
      </c>
      <c r="Q53" s="63" t="str">
        <f t="shared" ref="Q53" si="47">IF(N53="","Median","Mode")</f>
        <v>Median</v>
      </c>
      <c r="R53" s="60"/>
      <c r="S53" s="60"/>
      <c r="T53" s="60"/>
      <c r="U53" s="60"/>
      <c r="V53" s="60"/>
      <c r="W53" s="60"/>
      <c r="X53" s="60"/>
      <c r="Y53" s="60"/>
      <c r="Z53" s="60"/>
      <c r="AA53" s="60"/>
      <c r="AB53" s="60"/>
      <c r="AC53" s="60"/>
      <c r="AD53" s="60"/>
      <c r="AE53" s="60"/>
      <c r="AF53" s="60"/>
      <c r="AG53" s="60"/>
      <c r="AH53" s="60"/>
      <c r="AI53" s="60"/>
      <c r="AJ53" s="60"/>
      <c r="AK53" s="60"/>
      <c r="AL53" s="36"/>
      <c r="AM53" s="36"/>
    </row>
    <row r="54" spans="2:39" ht="15" hidden="1" customHeight="1" thickBot="1">
      <c r="B54" s="214">
        <f t="shared" ref="B54" si="48">B52+1</f>
        <v>23</v>
      </c>
      <c r="C54" s="216"/>
      <c r="D54" s="218"/>
      <c r="E54" s="56"/>
      <c r="F54" s="57">
        <v>0</v>
      </c>
      <c r="G54" s="57">
        <v>0</v>
      </c>
      <c r="H54" s="57">
        <v>0</v>
      </c>
      <c r="I54" s="57">
        <v>0</v>
      </c>
      <c r="J54" s="57">
        <v>0</v>
      </c>
      <c r="K54" s="57">
        <v>0</v>
      </c>
      <c r="L54" s="57">
        <v>0</v>
      </c>
      <c r="M54" s="58"/>
      <c r="N54" s="58"/>
      <c r="O54" s="58"/>
      <c r="P54" s="58"/>
      <c r="Q54" s="59"/>
      <c r="R54" s="60"/>
      <c r="S54" s="60"/>
      <c r="T54" s="60"/>
      <c r="U54" s="60"/>
      <c r="V54" s="60"/>
      <c r="W54" s="60"/>
      <c r="X54" s="60"/>
      <c r="Y54" s="60"/>
      <c r="Z54" s="60"/>
      <c r="AA54" s="60"/>
      <c r="AB54" s="60"/>
      <c r="AC54" s="60"/>
      <c r="AD54" s="60"/>
      <c r="AE54" s="60"/>
      <c r="AF54" s="60"/>
      <c r="AG54" s="60"/>
      <c r="AH54" s="60"/>
      <c r="AI54" s="60"/>
      <c r="AJ54" s="60"/>
      <c r="AK54" s="60"/>
      <c r="AL54" s="36"/>
      <c r="AM54" s="36"/>
    </row>
    <row r="55" spans="2:39" hidden="1">
      <c r="B55" s="215"/>
      <c r="C55" s="217"/>
      <c r="D55" s="219"/>
      <c r="E55" s="61" t="s">
        <v>303</v>
      </c>
      <c r="F55" s="62">
        <f t="shared" ref="F55:L55" si="49">IF(ISBLANK(F54),"",IF(ISBLANK(F56),"",ROUND(F56-F54,10)))</f>
        <v>0</v>
      </c>
      <c r="G55" s="62">
        <f t="shared" si="49"/>
        <v>0</v>
      </c>
      <c r="H55" s="62">
        <f t="shared" si="49"/>
        <v>0</v>
      </c>
      <c r="I55" s="62">
        <f t="shared" si="49"/>
        <v>0</v>
      </c>
      <c r="J55" s="62">
        <f t="shared" si="49"/>
        <v>0</v>
      </c>
      <c r="K55" s="62">
        <f t="shared" si="49"/>
        <v>0</v>
      </c>
      <c r="L55" s="62">
        <f t="shared" si="49"/>
        <v>0</v>
      </c>
      <c r="M55" s="63" t="s">
        <v>304</v>
      </c>
      <c r="N55" s="63" t="str" cm="1">
        <f t="array" ref="N55">IFERROR(IF(M55="NO",MODE(IF($F$7:$S$7="YES",IF(F55:L55&gt;0,F55:L55))),MODE(IF($F$7:$S$7="YES",F55:L55))),"")</f>
        <v/>
      </c>
      <c r="O55" s="63" t="s">
        <v>304</v>
      </c>
      <c r="P55" s="63" t="str" cm="1">
        <f t="array" ref="P55">IFERROR(IF(O55="NO",MEDIAN(IF($F$7:$S$7="YES",IF(F55:L55&gt;0,F55:L55))),MEDIAN(IF($F$7:$S$7="YES",F55:L55))),"")</f>
        <v/>
      </c>
      <c r="Q55" s="63" t="str">
        <f t="shared" ref="Q55" si="50">IF(N55="","Median","Mode")</f>
        <v>Median</v>
      </c>
      <c r="R55" s="60"/>
      <c r="S55" s="60"/>
      <c r="T55" s="60"/>
      <c r="U55" s="60"/>
      <c r="V55" s="60"/>
      <c r="W55" s="60"/>
      <c r="X55" s="60"/>
      <c r="Y55" s="60"/>
      <c r="Z55" s="60"/>
      <c r="AA55" s="60"/>
      <c r="AB55" s="60"/>
      <c r="AC55" s="60"/>
      <c r="AD55" s="60"/>
      <c r="AE55" s="60"/>
      <c r="AF55" s="60"/>
      <c r="AG55" s="60"/>
      <c r="AH55" s="60"/>
      <c r="AI55" s="60"/>
      <c r="AJ55" s="60"/>
      <c r="AK55" s="60"/>
      <c r="AL55" s="36"/>
      <c r="AM55" s="36"/>
    </row>
    <row r="56" spans="2:39" ht="15" hidden="1" customHeight="1" thickBot="1">
      <c r="B56" s="214">
        <f t="shared" ref="B56" si="51">B54+1</f>
        <v>24</v>
      </c>
      <c r="C56" s="216"/>
      <c r="D56" s="218"/>
      <c r="E56" s="56"/>
      <c r="F56" s="57">
        <v>0</v>
      </c>
      <c r="G56" s="57">
        <v>0</v>
      </c>
      <c r="H56" s="57">
        <v>0</v>
      </c>
      <c r="I56" s="57">
        <v>0</v>
      </c>
      <c r="J56" s="57">
        <v>0</v>
      </c>
      <c r="K56" s="57">
        <v>0</v>
      </c>
      <c r="L56" s="57">
        <v>0</v>
      </c>
      <c r="M56" s="58"/>
      <c r="N56" s="58"/>
      <c r="O56" s="58"/>
      <c r="P56" s="58"/>
      <c r="Q56" s="59"/>
      <c r="R56" s="60"/>
      <c r="S56" s="60"/>
      <c r="T56" s="60"/>
      <c r="U56" s="60"/>
      <c r="V56" s="60"/>
      <c r="W56" s="60"/>
      <c r="X56" s="60"/>
      <c r="Y56" s="60"/>
      <c r="Z56" s="60"/>
      <c r="AA56" s="60"/>
      <c r="AB56" s="60"/>
      <c r="AC56" s="60"/>
      <c r="AD56" s="60"/>
      <c r="AE56" s="60"/>
      <c r="AF56" s="60"/>
      <c r="AG56" s="60"/>
      <c r="AH56" s="60"/>
      <c r="AI56" s="60"/>
      <c r="AJ56" s="60"/>
      <c r="AK56" s="60"/>
      <c r="AL56" s="36"/>
      <c r="AM56" s="36"/>
    </row>
    <row r="57" spans="2:39" hidden="1">
      <c r="B57" s="215"/>
      <c r="C57" s="217"/>
      <c r="D57" s="219"/>
      <c r="E57" s="61" t="s">
        <v>303</v>
      </c>
      <c r="F57" s="62">
        <f t="shared" ref="F57:L57" si="52">IF(ISBLANK(F56),"",IF(ISBLANK(F58),"",ROUND(F58-F56,10)))</f>
        <v>0</v>
      </c>
      <c r="G57" s="62">
        <f t="shared" si="52"/>
        <v>0</v>
      </c>
      <c r="H57" s="62">
        <f t="shared" si="52"/>
        <v>0</v>
      </c>
      <c r="I57" s="62">
        <f t="shared" si="52"/>
        <v>0</v>
      </c>
      <c r="J57" s="62">
        <f t="shared" si="52"/>
        <v>0</v>
      </c>
      <c r="K57" s="62">
        <f t="shared" si="52"/>
        <v>0</v>
      </c>
      <c r="L57" s="62">
        <f t="shared" si="52"/>
        <v>0</v>
      </c>
      <c r="M57" s="63" t="s">
        <v>304</v>
      </c>
      <c r="N57" s="63" t="str" cm="1">
        <f t="array" ref="N57">IFERROR(IF(M57="NO",MODE(IF($F$7:$S$7="YES",IF(F57:L57&gt;0,F57:L57))),MODE(IF($F$7:$S$7="YES",F57:L57))),"")</f>
        <v/>
      </c>
      <c r="O57" s="63" t="s">
        <v>304</v>
      </c>
      <c r="P57" s="63" t="str" cm="1">
        <f t="array" ref="P57">IFERROR(IF(O57="NO",MEDIAN(IF($F$7:$S$7="YES",IF(F57:L57&gt;0,F57:L57))),MEDIAN(IF($F$7:$S$7="YES",F57:L57))),"")</f>
        <v/>
      </c>
      <c r="Q57" s="63" t="str">
        <f t="shared" ref="Q57" si="53">IF(N57="","Median","Mode")</f>
        <v>Median</v>
      </c>
      <c r="R57" s="60"/>
      <c r="S57" s="60"/>
      <c r="T57" s="60"/>
      <c r="U57" s="60"/>
      <c r="V57" s="60"/>
      <c r="W57" s="60"/>
      <c r="X57" s="60"/>
      <c r="Y57" s="60"/>
      <c r="Z57" s="60"/>
      <c r="AA57" s="60"/>
      <c r="AB57" s="60"/>
      <c r="AC57" s="60"/>
      <c r="AD57" s="60"/>
      <c r="AE57" s="60"/>
      <c r="AF57" s="60"/>
      <c r="AG57" s="60"/>
      <c r="AH57" s="60"/>
      <c r="AI57" s="60"/>
      <c r="AJ57" s="60"/>
      <c r="AK57" s="60"/>
      <c r="AL57" s="36"/>
      <c r="AM57" s="36"/>
    </row>
    <row r="58" spans="2:39" ht="15" hidden="1" customHeight="1" thickBot="1">
      <c r="B58" s="214">
        <f t="shared" ref="B58" si="54">B56+1</f>
        <v>25</v>
      </c>
      <c r="C58" s="216"/>
      <c r="D58" s="218"/>
      <c r="E58" s="56"/>
      <c r="F58" s="57">
        <v>0</v>
      </c>
      <c r="G58" s="57">
        <v>0</v>
      </c>
      <c r="H58" s="57">
        <v>0</v>
      </c>
      <c r="I58" s="57">
        <v>0</v>
      </c>
      <c r="J58" s="57">
        <v>0</v>
      </c>
      <c r="K58" s="57">
        <v>0</v>
      </c>
      <c r="L58" s="57">
        <v>0</v>
      </c>
      <c r="M58" s="58"/>
      <c r="N58" s="58"/>
      <c r="O58" s="58"/>
      <c r="P58" s="58"/>
      <c r="Q58" s="59"/>
      <c r="R58" s="60"/>
      <c r="S58" s="60"/>
      <c r="T58" s="60"/>
      <c r="U58" s="60"/>
      <c r="V58" s="60"/>
      <c r="W58" s="60"/>
      <c r="X58" s="60"/>
      <c r="Y58" s="60"/>
      <c r="Z58" s="60"/>
      <c r="AA58" s="60"/>
      <c r="AB58" s="60"/>
      <c r="AC58" s="60"/>
      <c r="AD58" s="60"/>
      <c r="AE58" s="60"/>
      <c r="AF58" s="60"/>
      <c r="AG58" s="60"/>
      <c r="AH58" s="60"/>
      <c r="AI58" s="60"/>
      <c r="AJ58" s="60"/>
      <c r="AK58" s="60"/>
      <c r="AL58" s="36"/>
      <c r="AM58" s="36"/>
    </row>
    <row r="59" spans="2:39" hidden="1">
      <c r="B59" s="215"/>
      <c r="C59" s="217"/>
      <c r="D59" s="219"/>
      <c r="E59" s="61" t="s">
        <v>303</v>
      </c>
      <c r="F59" s="62">
        <f t="shared" ref="F59:L59" si="55">IF(ISBLANK(F58),"",IF(ISBLANK(F60),"",ROUND(F60-F58,10)))</f>
        <v>0</v>
      </c>
      <c r="G59" s="62">
        <f t="shared" si="55"/>
        <v>0</v>
      </c>
      <c r="H59" s="62">
        <f t="shared" si="55"/>
        <v>0</v>
      </c>
      <c r="I59" s="62">
        <f t="shared" si="55"/>
        <v>0</v>
      </c>
      <c r="J59" s="62">
        <f t="shared" si="55"/>
        <v>0</v>
      </c>
      <c r="K59" s="62">
        <f t="shared" si="55"/>
        <v>0</v>
      </c>
      <c r="L59" s="62">
        <f t="shared" si="55"/>
        <v>0</v>
      </c>
      <c r="M59" s="63" t="s">
        <v>304</v>
      </c>
      <c r="N59" s="63" t="str" cm="1">
        <f t="array" ref="N59">IFERROR(IF(M59="NO",MODE(IF($F$7:$S$7="YES",IF(F59:L59&gt;0,F59:L59))),MODE(IF($F$7:$S$7="YES",F59:L59))),"")</f>
        <v/>
      </c>
      <c r="O59" s="63" t="s">
        <v>304</v>
      </c>
      <c r="P59" s="63" t="str" cm="1">
        <f t="array" ref="P59">IFERROR(IF(O59="NO",MEDIAN(IF($F$7:$S$7="YES",IF(F59:L59&gt;0,F59:L59))),MEDIAN(IF($F$7:$S$7="YES",F59:L59))),"")</f>
        <v/>
      </c>
      <c r="Q59" s="63" t="str">
        <f t="shared" ref="Q59" si="56">IF(N59="","Median","Mode")</f>
        <v>Median</v>
      </c>
      <c r="R59" s="60"/>
      <c r="S59" s="60"/>
      <c r="T59" s="60"/>
      <c r="U59" s="60"/>
      <c r="V59" s="60"/>
      <c r="W59" s="60"/>
      <c r="X59" s="60"/>
      <c r="Y59" s="60"/>
      <c r="Z59" s="60"/>
      <c r="AA59" s="60"/>
      <c r="AB59" s="60"/>
      <c r="AC59" s="60"/>
      <c r="AD59" s="60"/>
      <c r="AE59" s="60"/>
      <c r="AF59" s="60"/>
      <c r="AG59" s="60"/>
      <c r="AH59" s="60"/>
      <c r="AI59" s="60"/>
      <c r="AJ59" s="60"/>
      <c r="AK59" s="60"/>
      <c r="AL59" s="36"/>
      <c r="AM59" s="36"/>
    </row>
    <row r="60" spans="2:39" ht="15" hidden="1" customHeight="1" thickBot="1">
      <c r="B60" s="214">
        <f t="shared" ref="B60" si="57">B58+1</f>
        <v>26</v>
      </c>
      <c r="C60" s="216"/>
      <c r="D60" s="218"/>
      <c r="E60" s="56"/>
      <c r="F60" s="57">
        <v>0</v>
      </c>
      <c r="G60" s="57">
        <v>0</v>
      </c>
      <c r="H60" s="57">
        <v>0</v>
      </c>
      <c r="I60" s="57">
        <v>0</v>
      </c>
      <c r="J60" s="57">
        <v>0</v>
      </c>
      <c r="K60" s="57">
        <v>0</v>
      </c>
      <c r="L60" s="57">
        <v>0</v>
      </c>
      <c r="M60" s="58"/>
      <c r="N60" s="58"/>
      <c r="O60" s="58"/>
      <c r="P60" s="58"/>
      <c r="Q60" s="59"/>
      <c r="R60" s="60"/>
      <c r="S60" s="60"/>
      <c r="T60" s="60"/>
      <c r="U60" s="60"/>
      <c r="V60" s="60"/>
      <c r="W60" s="60"/>
      <c r="X60" s="60"/>
      <c r="Y60" s="60"/>
      <c r="Z60" s="60"/>
      <c r="AA60" s="60"/>
      <c r="AB60" s="60"/>
      <c r="AC60" s="60"/>
      <c r="AD60" s="60"/>
      <c r="AE60" s="60"/>
      <c r="AF60" s="60"/>
      <c r="AG60" s="60"/>
      <c r="AH60" s="60"/>
      <c r="AI60" s="60"/>
      <c r="AJ60" s="60"/>
      <c r="AK60" s="60"/>
      <c r="AL60" s="36"/>
      <c r="AM60" s="36"/>
    </row>
    <row r="61" spans="2:39" hidden="1">
      <c r="B61" s="215"/>
      <c r="C61" s="217"/>
      <c r="D61" s="219"/>
      <c r="E61" s="61" t="s">
        <v>303</v>
      </c>
      <c r="F61" s="62">
        <f t="shared" ref="F61:L61" si="58">IF(ISBLANK(F60),"",IF(ISBLANK(F62),"",ROUND(F62-F60,10)))</f>
        <v>0</v>
      </c>
      <c r="G61" s="62">
        <f t="shared" si="58"/>
        <v>0</v>
      </c>
      <c r="H61" s="62">
        <f t="shared" si="58"/>
        <v>0</v>
      </c>
      <c r="I61" s="62">
        <f t="shared" si="58"/>
        <v>0</v>
      </c>
      <c r="J61" s="62">
        <f t="shared" si="58"/>
        <v>0</v>
      </c>
      <c r="K61" s="62">
        <f t="shared" si="58"/>
        <v>0</v>
      </c>
      <c r="L61" s="62">
        <f t="shared" si="58"/>
        <v>0</v>
      </c>
      <c r="M61" s="63" t="s">
        <v>304</v>
      </c>
      <c r="N61" s="63" t="str" cm="1">
        <f t="array" ref="N61">IFERROR(IF(M61="NO",MODE(IF($F$7:$S$7="YES",IF(F61:L61&gt;0,F61:L61))),MODE(IF($F$7:$S$7="YES",F61:L61))),"")</f>
        <v/>
      </c>
      <c r="O61" s="63" t="s">
        <v>304</v>
      </c>
      <c r="P61" s="63" t="str" cm="1">
        <f t="array" ref="P61">IFERROR(IF(O61="NO",MEDIAN(IF($F$7:$S$7="YES",IF(F61:L61&gt;0,F61:L61))),MEDIAN(IF($F$7:$S$7="YES",F61:L61))),"")</f>
        <v/>
      </c>
      <c r="Q61" s="63" t="str">
        <f t="shared" ref="Q61" si="59">IF(N61="","Median","Mode")</f>
        <v>Median</v>
      </c>
      <c r="R61" s="60"/>
      <c r="S61" s="60"/>
      <c r="T61" s="60"/>
      <c r="U61" s="60"/>
      <c r="V61" s="60"/>
      <c r="W61" s="60"/>
      <c r="X61" s="60"/>
      <c r="Y61" s="60"/>
      <c r="Z61" s="60"/>
      <c r="AA61" s="60"/>
      <c r="AB61" s="60"/>
      <c r="AC61" s="60"/>
      <c r="AD61" s="60"/>
      <c r="AE61" s="60"/>
      <c r="AF61" s="60"/>
      <c r="AG61" s="60"/>
      <c r="AH61" s="60"/>
      <c r="AI61" s="60"/>
      <c r="AJ61" s="60"/>
      <c r="AK61" s="60"/>
      <c r="AL61" s="36"/>
      <c r="AM61" s="36"/>
    </row>
    <row r="62" spans="2:39" ht="15" hidden="1" customHeight="1" thickBot="1">
      <c r="B62" s="214">
        <f t="shared" ref="B62" si="60">B60+1</f>
        <v>27</v>
      </c>
      <c r="C62" s="216"/>
      <c r="D62" s="218"/>
      <c r="E62" s="56"/>
      <c r="F62" s="57">
        <v>0</v>
      </c>
      <c r="G62" s="57">
        <v>0</v>
      </c>
      <c r="H62" s="57">
        <v>0</v>
      </c>
      <c r="I62" s="57">
        <v>0</v>
      </c>
      <c r="J62" s="57">
        <v>0</v>
      </c>
      <c r="K62" s="57">
        <v>0</v>
      </c>
      <c r="L62" s="57">
        <v>0</v>
      </c>
      <c r="M62" s="58"/>
      <c r="N62" s="58"/>
      <c r="O62" s="58"/>
      <c r="P62" s="58"/>
      <c r="Q62" s="59"/>
      <c r="R62" s="60"/>
      <c r="S62" s="60"/>
      <c r="T62" s="60"/>
      <c r="U62" s="60"/>
      <c r="V62" s="60"/>
      <c r="W62" s="60"/>
      <c r="X62" s="60"/>
      <c r="Y62" s="60"/>
      <c r="Z62" s="60"/>
      <c r="AA62" s="60"/>
      <c r="AB62" s="60"/>
      <c r="AC62" s="60"/>
      <c r="AD62" s="60"/>
      <c r="AE62" s="60"/>
      <c r="AF62" s="60"/>
      <c r="AG62" s="60"/>
      <c r="AH62" s="60"/>
      <c r="AI62" s="60"/>
      <c r="AJ62" s="60"/>
      <c r="AK62" s="60"/>
      <c r="AL62" s="36"/>
      <c r="AM62" s="36"/>
    </row>
    <row r="63" spans="2:39" hidden="1">
      <c r="B63" s="215"/>
      <c r="C63" s="217"/>
      <c r="D63" s="219"/>
      <c r="E63" s="61" t="s">
        <v>303</v>
      </c>
      <c r="F63" s="62">
        <f t="shared" ref="F63:L63" si="61">IF(ISBLANK(F62),"",IF(ISBLANK(F64),"",ROUND(F64-F62,10)))</f>
        <v>0</v>
      </c>
      <c r="G63" s="62">
        <f t="shared" si="61"/>
        <v>0</v>
      </c>
      <c r="H63" s="62">
        <f t="shared" si="61"/>
        <v>0</v>
      </c>
      <c r="I63" s="62">
        <f t="shared" si="61"/>
        <v>0</v>
      </c>
      <c r="J63" s="62">
        <f t="shared" si="61"/>
        <v>0</v>
      </c>
      <c r="K63" s="62">
        <f t="shared" si="61"/>
        <v>0</v>
      </c>
      <c r="L63" s="62">
        <f t="shared" si="61"/>
        <v>0</v>
      </c>
      <c r="M63" s="63" t="s">
        <v>304</v>
      </c>
      <c r="N63" s="63" t="str" cm="1">
        <f t="array" ref="N63">IFERROR(IF(M63="NO",MODE(IF($F$7:$S$7="YES",IF(F63:L63&gt;0,F63:L63))),MODE(IF($F$7:$S$7="YES",F63:L63))),"")</f>
        <v/>
      </c>
      <c r="O63" s="63" t="s">
        <v>304</v>
      </c>
      <c r="P63" s="63" t="str" cm="1">
        <f t="array" ref="P63">IFERROR(IF(O63="NO",MEDIAN(IF($F$7:$S$7="YES",IF(F63:L63&gt;0,F63:L63))),MEDIAN(IF($F$7:$S$7="YES",F63:L63))),"")</f>
        <v/>
      </c>
      <c r="Q63" s="63" t="str">
        <f t="shared" ref="Q63" si="62">IF(N63="","Median","Mode")</f>
        <v>Median</v>
      </c>
      <c r="R63" s="60"/>
      <c r="S63" s="60"/>
      <c r="T63" s="60"/>
      <c r="U63" s="60"/>
      <c r="V63" s="60"/>
      <c r="W63" s="60"/>
      <c r="X63" s="60"/>
      <c r="Y63" s="60"/>
      <c r="Z63" s="60"/>
      <c r="AA63" s="60"/>
      <c r="AB63" s="60"/>
      <c r="AC63" s="60"/>
      <c r="AD63" s="60"/>
      <c r="AE63" s="60"/>
      <c r="AF63" s="60"/>
      <c r="AG63" s="60"/>
      <c r="AH63" s="60"/>
      <c r="AI63" s="60"/>
      <c r="AJ63" s="60"/>
      <c r="AK63" s="60"/>
      <c r="AL63" s="36"/>
      <c r="AM63" s="36"/>
    </row>
    <row r="64" spans="2:39" ht="15" hidden="1" customHeight="1" thickBot="1">
      <c r="B64" s="214">
        <f t="shared" ref="B64" si="63">B62+1</f>
        <v>28</v>
      </c>
      <c r="C64" s="216"/>
      <c r="D64" s="218"/>
      <c r="E64" s="56"/>
      <c r="F64" s="57">
        <v>0</v>
      </c>
      <c r="G64" s="57">
        <v>0</v>
      </c>
      <c r="H64" s="57">
        <v>0</v>
      </c>
      <c r="I64" s="57">
        <v>0</v>
      </c>
      <c r="J64" s="57">
        <v>0</v>
      </c>
      <c r="K64" s="57">
        <v>0</v>
      </c>
      <c r="L64" s="57">
        <v>0</v>
      </c>
      <c r="M64" s="58"/>
      <c r="N64" s="58"/>
      <c r="O64" s="58"/>
      <c r="P64" s="58"/>
      <c r="Q64" s="59"/>
      <c r="R64" s="60"/>
      <c r="S64" s="60"/>
      <c r="T64" s="60"/>
      <c r="U64" s="60"/>
      <c r="V64" s="60"/>
      <c r="W64" s="60"/>
      <c r="X64" s="60"/>
      <c r="Y64" s="60"/>
      <c r="Z64" s="60"/>
      <c r="AA64" s="60"/>
      <c r="AB64" s="60"/>
      <c r="AC64" s="60"/>
      <c r="AD64" s="60"/>
      <c r="AE64" s="60"/>
      <c r="AF64" s="60"/>
      <c r="AG64" s="60"/>
      <c r="AH64" s="60"/>
      <c r="AI64" s="60"/>
      <c r="AJ64" s="60"/>
      <c r="AK64" s="60"/>
      <c r="AL64" s="36"/>
      <c r="AM64" s="36"/>
    </row>
    <row r="65" spans="2:39" hidden="1">
      <c r="B65" s="215"/>
      <c r="C65" s="217"/>
      <c r="D65" s="219"/>
      <c r="E65" s="61" t="s">
        <v>303</v>
      </c>
      <c r="F65" s="62">
        <f t="shared" ref="F65:L65" si="64">IF(ISBLANK(F64),"",IF(ISBLANK(F66),"",ROUND(F66-F64,10)))</f>
        <v>0</v>
      </c>
      <c r="G65" s="62">
        <f t="shared" si="64"/>
        <v>0</v>
      </c>
      <c r="H65" s="62">
        <f t="shared" si="64"/>
        <v>0</v>
      </c>
      <c r="I65" s="62">
        <f t="shared" si="64"/>
        <v>0</v>
      </c>
      <c r="J65" s="62">
        <f t="shared" si="64"/>
        <v>0</v>
      </c>
      <c r="K65" s="62">
        <f t="shared" si="64"/>
        <v>0</v>
      </c>
      <c r="L65" s="62">
        <f t="shared" si="64"/>
        <v>0</v>
      </c>
      <c r="M65" s="63" t="s">
        <v>304</v>
      </c>
      <c r="N65" s="63" t="str" cm="1">
        <f t="array" ref="N65">IFERROR(IF(M65="NO",MODE(IF($F$7:$S$7="YES",IF(F65:L65&gt;0,F65:L65))),MODE(IF($F$7:$S$7="YES",F65:L65))),"")</f>
        <v/>
      </c>
      <c r="O65" s="63" t="s">
        <v>304</v>
      </c>
      <c r="P65" s="63" t="str" cm="1">
        <f t="array" ref="P65">IFERROR(IF(O65="NO",MEDIAN(IF($F$7:$S$7="YES",IF(F65:L65&gt;0,F65:L65))),MEDIAN(IF($F$7:$S$7="YES",F65:L65))),"")</f>
        <v/>
      </c>
      <c r="Q65" s="63" t="str">
        <f t="shared" ref="Q65" si="65">IF(N65="","Median","Mode")</f>
        <v>Median</v>
      </c>
      <c r="R65" s="60"/>
      <c r="S65" s="60"/>
      <c r="T65" s="60"/>
      <c r="U65" s="60"/>
      <c r="V65" s="60"/>
      <c r="W65" s="60"/>
      <c r="X65" s="60"/>
      <c r="Y65" s="60"/>
      <c r="Z65" s="60"/>
      <c r="AA65" s="60"/>
      <c r="AB65" s="60"/>
      <c r="AC65" s="60"/>
      <c r="AD65" s="60"/>
      <c r="AE65" s="60"/>
      <c r="AF65" s="60"/>
      <c r="AG65" s="60"/>
      <c r="AH65" s="60"/>
      <c r="AI65" s="60"/>
      <c r="AJ65" s="60"/>
      <c r="AK65" s="60"/>
      <c r="AL65" s="36"/>
      <c r="AM65" s="36"/>
    </row>
    <row r="66" spans="2:39" ht="15" hidden="1" customHeight="1" thickBot="1">
      <c r="B66" s="214">
        <f t="shared" ref="B66" si="66">B64+1</f>
        <v>29</v>
      </c>
      <c r="C66" s="216"/>
      <c r="D66" s="218"/>
      <c r="E66" s="56"/>
      <c r="F66" s="57">
        <v>0</v>
      </c>
      <c r="G66" s="57">
        <v>0</v>
      </c>
      <c r="H66" s="57">
        <v>0</v>
      </c>
      <c r="I66" s="57">
        <v>0</v>
      </c>
      <c r="J66" s="57">
        <v>0</v>
      </c>
      <c r="K66" s="57">
        <v>0</v>
      </c>
      <c r="L66" s="57">
        <v>0</v>
      </c>
      <c r="M66" s="58"/>
      <c r="N66" s="58"/>
      <c r="O66" s="58"/>
      <c r="P66" s="58"/>
      <c r="Q66" s="59"/>
      <c r="R66" s="60"/>
      <c r="S66" s="60"/>
      <c r="T66" s="60"/>
      <c r="U66" s="60"/>
      <c r="V66" s="60"/>
      <c r="W66" s="60"/>
      <c r="X66" s="60"/>
      <c r="Y66" s="60"/>
      <c r="Z66" s="60"/>
      <c r="AA66" s="60"/>
      <c r="AB66" s="60"/>
      <c r="AC66" s="60"/>
      <c r="AD66" s="60"/>
      <c r="AE66" s="60"/>
      <c r="AF66" s="60"/>
      <c r="AG66" s="60"/>
      <c r="AH66" s="60"/>
      <c r="AI66" s="60"/>
      <c r="AJ66" s="60"/>
      <c r="AK66" s="60"/>
      <c r="AL66" s="36"/>
      <c r="AM66" s="36"/>
    </row>
    <row r="67" spans="2:39" hidden="1">
      <c r="B67" s="215"/>
      <c r="C67" s="217"/>
      <c r="D67" s="219"/>
      <c r="E67" s="61" t="s">
        <v>303</v>
      </c>
      <c r="F67" s="62">
        <f t="shared" ref="F67:L67" si="67">IF(ISBLANK(F66),"",IF(ISBLANK(F68),"",ROUND(F68-F66,10)))</f>
        <v>0</v>
      </c>
      <c r="G67" s="62">
        <f t="shared" si="67"/>
        <v>0</v>
      </c>
      <c r="H67" s="62">
        <f t="shared" si="67"/>
        <v>0</v>
      </c>
      <c r="I67" s="62">
        <f t="shared" si="67"/>
        <v>0</v>
      </c>
      <c r="J67" s="62">
        <f t="shared" si="67"/>
        <v>0</v>
      </c>
      <c r="K67" s="62">
        <f t="shared" si="67"/>
        <v>0</v>
      </c>
      <c r="L67" s="62">
        <f t="shared" si="67"/>
        <v>0</v>
      </c>
      <c r="M67" s="63" t="s">
        <v>304</v>
      </c>
      <c r="N67" s="63" t="str" cm="1">
        <f t="array" ref="N67">IFERROR(IF(M67="NO",MODE(IF($F$7:$S$7="YES",IF(F67:L67&gt;0,F67:L67))),MODE(IF($F$7:$S$7="YES",F67:L67))),"")</f>
        <v/>
      </c>
      <c r="O67" s="63" t="s">
        <v>304</v>
      </c>
      <c r="P67" s="63" t="str" cm="1">
        <f t="array" ref="P67">IFERROR(IF(O67="NO",MEDIAN(IF($F$7:$S$7="YES",IF(F67:L67&gt;0,F67:L67))),MEDIAN(IF($F$7:$S$7="YES",F67:L67))),"")</f>
        <v/>
      </c>
      <c r="Q67" s="63" t="str">
        <f t="shared" ref="Q67" si="68">IF(N67="","Median","Mode")</f>
        <v>Median</v>
      </c>
      <c r="R67" s="60"/>
      <c r="S67" s="60"/>
      <c r="T67" s="60"/>
      <c r="U67" s="60"/>
      <c r="V67" s="60"/>
      <c r="W67" s="60"/>
      <c r="X67" s="60"/>
      <c r="Y67" s="60"/>
      <c r="Z67" s="60"/>
      <c r="AA67" s="60"/>
      <c r="AB67" s="60"/>
      <c r="AC67" s="60"/>
      <c r="AD67" s="60"/>
      <c r="AE67" s="60"/>
      <c r="AF67" s="60"/>
      <c r="AG67" s="60"/>
      <c r="AH67" s="60"/>
      <c r="AI67" s="60"/>
      <c r="AJ67" s="60"/>
      <c r="AK67" s="60"/>
      <c r="AL67" s="36"/>
      <c r="AM67" s="36"/>
    </row>
    <row r="68" spans="2:39" ht="15" hidden="1" customHeight="1" thickBot="1">
      <c r="B68" s="214">
        <f t="shared" ref="B68" si="69">B66+1</f>
        <v>30</v>
      </c>
      <c r="C68" s="216"/>
      <c r="D68" s="218"/>
      <c r="E68" s="56"/>
      <c r="F68" s="57">
        <v>0</v>
      </c>
      <c r="G68" s="57">
        <v>0</v>
      </c>
      <c r="H68" s="57">
        <v>0</v>
      </c>
      <c r="I68" s="57">
        <v>0</v>
      </c>
      <c r="J68" s="57">
        <v>0</v>
      </c>
      <c r="K68" s="57">
        <v>0</v>
      </c>
      <c r="L68" s="57">
        <v>0</v>
      </c>
      <c r="M68" s="58"/>
      <c r="N68" s="58"/>
      <c r="O68" s="58"/>
      <c r="P68" s="58"/>
      <c r="Q68" s="59"/>
      <c r="R68" s="60"/>
      <c r="S68" s="60"/>
      <c r="T68" s="60"/>
      <c r="U68" s="60"/>
      <c r="V68" s="60"/>
      <c r="W68" s="60"/>
      <c r="X68" s="60"/>
      <c r="Y68" s="60"/>
      <c r="Z68" s="60"/>
      <c r="AA68" s="60"/>
      <c r="AB68" s="60"/>
      <c r="AC68" s="60"/>
      <c r="AD68" s="60"/>
      <c r="AE68" s="60"/>
      <c r="AF68" s="60"/>
      <c r="AG68" s="60"/>
      <c r="AH68" s="60"/>
      <c r="AI68" s="60"/>
      <c r="AJ68" s="60"/>
      <c r="AK68" s="60"/>
      <c r="AL68" s="36"/>
      <c r="AM68" s="36"/>
    </row>
    <row r="69" spans="2:39" hidden="1">
      <c r="B69" s="215"/>
      <c r="C69" s="217"/>
      <c r="D69" s="219"/>
      <c r="E69" s="61" t="s">
        <v>303</v>
      </c>
      <c r="F69" s="62">
        <f t="shared" ref="F69:L69" si="70">IF(ISBLANK(F68),"",IF(ISBLANK(F70),"",ROUND(F70-F68,10)))</f>
        <v>0</v>
      </c>
      <c r="G69" s="62">
        <f t="shared" si="70"/>
        <v>0</v>
      </c>
      <c r="H69" s="62">
        <f t="shared" si="70"/>
        <v>0</v>
      </c>
      <c r="I69" s="62">
        <f t="shared" si="70"/>
        <v>0</v>
      </c>
      <c r="J69" s="62">
        <f t="shared" si="70"/>
        <v>0</v>
      </c>
      <c r="K69" s="62">
        <f t="shared" si="70"/>
        <v>0</v>
      </c>
      <c r="L69" s="62">
        <f t="shared" si="70"/>
        <v>0</v>
      </c>
      <c r="M69" s="63" t="s">
        <v>304</v>
      </c>
      <c r="N69" s="63" t="str" cm="1">
        <f t="array" ref="N69">IFERROR(IF(M69="NO",MODE(IF($F$7:$S$7="YES",IF(F69:L69&gt;0,F69:L69))),MODE(IF($F$7:$S$7="YES",F69:L69))),"")</f>
        <v/>
      </c>
      <c r="O69" s="63" t="s">
        <v>304</v>
      </c>
      <c r="P69" s="63" t="str" cm="1">
        <f t="array" ref="P69">IFERROR(IF(O69="NO",MEDIAN(IF($F$7:$S$7="YES",IF(F69:L69&gt;0,F69:L69))),MEDIAN(IF($F$7:$S$7="YES",F69:L69))),"")</f>
        <v/>
      </c>
      <c r="Q69" s="63" t="str">
        <f t="shared" ref="Q69" si="71">IF(N69="","Median","Mode")</f>
        <v>Median</v>
      </c>
      <c r="R69" s="60"/>
      <c r="S69" s="60"/>
      <c r="T69" s="60"/>
      <c r="U69" s="60"/>
      <c r="V69" s="60"/>
      <c r="W69" s="60"/>
      <c r="X69" s="60"/>
      <c r="Y69" s="60"/>
      <c r="Z69" s="60"/>
      <c r="AA69" s="60"/>
      <c r="AB69" s="60"/>
      <c r="AC69" s="60"/>
      <c r="AD69" s="60"/>
      <c r="AE69" s="60"/>
      <c r="AF69" s="60"/>
      <c r="AG69" s="60"/>
      <c r="AH69" s="60"/>
      <c r="AI69" s="60"/>
      <c r="AJ69" s="60"/>
      <c r="AK69" s="60"/>
      <c r="AL69" s="36"/>
      <c r="AM69" s="36"/>
    </row>
    <row r="70" spans="2:39" ht="15" hidden="1" customHeight="1" thickBot="1">
      <c r="B70" s="214">
        <f t="shared" ref="B70" si="72">B68+1</f>
        <v>31</v>
      </c>
      <c r="C70" s="216"/>
      <c r="D70" s="218"/>
      <c r="E70" s="56"/>
      <c r="F70" s="57">
        <v>0</v>
      </c>
      <c r="G70" s="57">
        <v>0</v>
      </c>
      <c r="H70" s="57">
        <v>0</v>
      </c>
      <c r="I70" s="57">
        <v>0</v>
      </c>
      <c r="J70" s="57">
        <v>0</v>
      </c>
      <c r="K70" s="57">
        <v>0</v>
      </c>
      <c r="L70" s="57">
        <v>0</v>
      </c>
      <c r="M70" s="58"/>
      <c r="N70" s="58"/>
      <c r="O70" s="58"/>
      <c r="P70" s="58"/>
      <c r="Q70" s="59"/>
      <c r="R70" s="60"/>
      <c r="S70" s="60"/>
      <c r="T70" s="60"/>
      <c r="U70" s="60"/>
      <c r="V70" s="60"/>
      <c r="W70" s="60"/>
      <c r="X70" s="60"/>
      <c r="Y70" s="60"/>
      <c r="Z70" s="60"/>
      <c r="AA70" s="60"/>
      <c r="AB70" s="60"/>
      <c r="AC70" s="60"/>
      <c r="AD70" s="60"/>
      <c r="AE70" s="60"/>
      <c r="AF70" s="60"/>
      <c r="AG70" s="60"/>
      <c r="AH70" s="60"/>
      <c r="AI70" s="60"/>
      <c r="AJ70" s="60"/>
      <c r="AK70" s="60"/>
      <c r="AL70" s="36"/>
      <c r="AM70" s="36"/>
    </row>
    <row r="71" spans="2:39" hidden="1">
      <c r="B71" s="215"/>
      <c r="C71" s="217"/>
      <c r="D71" s="219"/>
      <c r="E71" s="61" t="s">
        <v>303</v>
      </c>
      <c r="F71" s="62">
        <f t="shared" ref="F71:L71" si="73">IF(ISBLANK(F70),"",IF(ISBLANK(F72),"",ROUND(F72-F70,10)))</f>
        <v>0</v>
      </c>
      <c r="G71" s="62">
        <f t="shared" si="73"/>
        <v>0</v>
      </c>
      <c r="H71" s="62">
        <f t="shared" si="73"/>
        <v>0</v>
      </c>
      <c r="I71" s="62">
        <f t="shared" si="73"/>
        <v>0</v>
      </c>
      <c r="J71" s="62">
        <f t="shared" si="73"/>
        <v>0</v>
      </c>
      <c r="K71" s="62">
        <f t="shared" si="73"/>
        <v>0</v>
      </c>
      <c r="L71" s="62">
        <f t="shared" si="73"/>
        <v>0</v>
      </c>
      <c r="M71" s="63" t="s">
        <v>304</v>
      </c>
      <c r="N71" s="63" t="str" cm="1">
        <f t="array" ref="N71">IFERROR(IF(M71="NO",MODE(IF($F$7:$S$7="YES",IF(F71:L71&gt;0,F71:L71))),MODE(IF($F$7:$S$7="YES",F71:L71))),"")</f>
        <v/>
      </c>
      <c r="O71" s="63" t="s">
        <v>304</v>
      </c>
      <c r="P71" s="63" t="str" cm="1">
        <f t="array" ref="P71">IFERROR(IF(O71="NO",MEDIAN(IF($F$7:$S$7="YES",IF(F71:L71&gt;0,F71:L71))),MEDIAN(IF($F$7:$S$7="YES",F71:L71))),"")</f>
        <v/>
      </c>
      <c r="Q71" s="63" t="str">
        <f t="shared" ref="Q71" si="74">IF(N71="","Median","Mode")</f>
        <v>Median</v>
      </c>
      <c r="R71" s="60"/>
      <c r="S71" s="60"/>
      <c r="T71" s="60"/>
      <c r="U71" s="60"/>
      <c r="V71" s="60"/>
      <c r="W71" s="60"/>
      <c r="X71" s="60"/>
      <c r="Y71" s="60"/>
      <c r="Z71" s="60"/>
      <c r="AA71" s="60"/>
      <c r="AB71" s="60"/>
      <c r="AC71" s="60"/>
      <c r="AD71" s="60"/>
      <c r="AE71" s="60"/>
      <c r="AF71" s="60"/>
      <c r="AG71" s="60"/>
      <c r="AH71" s="60"/>
      <c r="AI71" s="60"/>
      <c r="AJ71" s="60"/>
      <c r="AK71" s="60"/>
      <c r="AL71" s="36"/>
      <c r="AM71" s="36"/>
    </row>
    <row r="72" spans="2:39" ht="15" hidden="1" customHeight="1" thickBot="1">
      <c r="B72" s="214">
        <f t="shared" ref="B72" si="75">B70+1</f>
        <v>32</v>
      </c>
      <c r="C72" s="216"/>
      <c r="D72" s="218"/>
      <c r="E72" s="56"/>
      <c r="F72" s="57">
        <v>0</v>
      </c>
      <c r="G72" s="57">
        <v>0</v>
      </c>
      <c r="H72" s="57">
        <v>0</v>
      </c>
      <c r="I72" s="57">
        <v>0</v>
      </c>
      <c r="J72" s="57">
        <v>0</v>
      </c>
      <c r="K72" s="57">
        <v>0</v>
      </c>
      <c r="L72" s="57">
        <v>0</v>
      </c>
      <c r="M72" s="58"/>
      <c r="N72" s="58"/>
      <c r="O72" s="58"/>
      <c r="P72" s="58"/>
      <c r="Q72" s="59"/>
      <c r="R72" s="60"/>
      <c r="S72" s="60"/>
      <c r="T72" s="60"/>
      <c r="U72" s="60"/>
      <c r="V72" s="60"/>
      <c r="W72" s="60"/>
      <c r="X72" s="60"/>
      <c r="Y72" s="60"/>
      <c r="Z72" s="60"/>
      <c r="AA72" s="60"/>
      <c r="AB72" s="60"/>
      <c r="AC72" s="60"/>
      <c r="AD72" s="60"/>
      <c r="AE72" s="60"/>
      <c r="AF72" s="60"/>
      <c r="AG72" s="60"/>
      <c r="AH72" s="60"/>
      <c r="AI72" s="60"/>
      <c r="AJ72" s="60"/>
      <c r="AK72" s="60"/>
      <c r="AL72" s="36"/>
      <c r="AM72" s="36"/>
    </row>
    <row r="73" spans="2:39" hidden="1">
      <c r="B73" s="215"/>
      <c r="C73" s="217"/>
      <c r="D73" s="219"/>
      <c r="E73" s="61" t="s">
        <v>303</v>
      </c>
      <c r="F73" s="62">
        <f t="shared" ref="F73:L73" si="76">IF(ISBLANK(F72),"",IF(ISBLANK(F74),"",ROUND(F74-F72,10)))</f>
        <v>0</v>
      </c>
      <c r="G73" s="62">
        <f t="shared" si="76"/>
        <v>0</v>
      </c>
      <c r="H73" s="62">
        <f t="shared" si="76"/>
        <v>0</v>
      </c>
      <c r="I73" s="62">
        <f t="shared" si="76"/>
        <v>0</v>
      </c>
      <c r="J73" s="62">
        <f t="shared" si="76"/>
        <v>0</v>
      </c>
      <c r="K73" s="62">
        <f t="shared" si="76"/>
        <v>0</v>
      </c>
      <c r="L73" s="62">
        <f t="shared" si="76"/>
        <v>0</v>
      </c>
      <c r="M73" s="63" t="s">
        <v>304</v>
      </c>
      <c r="N73" s="63" t="str" cm="1">
        <f t="array" ref="N73">IFERROR(IF(M73="NO",MODE(IF($F$7:$S$7="YES",IF(F73:L73&gt;0,F73:L73))),MODE(IF($F$7:$S$7="YES",F73:L73))),"")</f>
        <v/>
      </c>
      <c r="O73" s="63" t="s">
        <v>304</v>
      </c>
      <c r="P73" s="63" t="str" cm="1">
        <f t="array" ref="P73">IFERROR(IF(O73="NO",MEDIAN(IF($F$7:$S$7="YES",IF(F73:L73&gt;0,F73:L73))),MEDIAN(IF($F$7:$S$7="YES",F73:L73))),"")</f>
        <v/>
      </c>
      <c r="Q73" s="63" t="str">
        <f t="shared" ref="Q73" si="77">IF(N73="","Median","Mode")</f>
        <v>Median</v>
      </c>
      <c r="R73" s="60"/>
      <c r="S73" s="60"/>
      <c r="T73" s="60"/>
      <c r="U73" s="60"/>
      <c r="V73" s="60"/>
      <c r="W73" s="60"/>
      <c r="X73" s="60"/>
      <c r="Y73" s="60"/>
      <c r="Z73" s="60"/>
      <c r="AA73" s="60"/>
      <c r="AB73" s="60"/>
      <c r="AC73" s="60"/>
      <c r="AD73" s="60"/>
      <c r="AE73" s="60"/>
      <c r="AF73" s="60"/>
      <c r="AG73" s="60"/>
      <c r="AH73" s="60"/>
      <c r="AI73" s="60"/>
      <c r="AJ73" s="60"/>
      <c r="AK73" s="60"/>
      <c r="AL73" s="36"/>
      <c r="AM73" s="36"/>
    </row>
    <row r="74" spans="2:39" ht="15" hidden="1" customHeight="1" thickBot="1">
      <c r="B74" s="214">
        <f t="shared" ref="B74" si="78">B72+1</f>
        <v>33</v>
      </c>
      <c r="C74" s="216"/>
      <c r="D74" s="218"/>
      <c r="E74" s="56"/>
      <c r="F74" s="57">
        <v>0</v>
      </c>
      <c r="G74" s="57">
        <v>0</v>
      </c>
      <c r="H74" s="57">
        <v>0</v>
      </c>
      <c r="I74" s="57">
        <v>0</v>
      </c>
      <c r="J74" s="57">
        <v>0</v>
      </c>
      <c r="K74" s="57">
        <v>0</v>
      </c>
      <c r="L74" s="57">
        <v>0</v>
      </c>
      <c r="M74" s="58"/>
      <c r="N74" s="58"/>
      <c r="O74" s="58"/>
      <c r="P74" s="58"/>
      <c r="Q74" s="59"/>
      <c r="R74" s="60"/>
      <c r="S74" s="60"/>
      <c r="T74" s="60"/>
      <c r="U74" s="60"/>
      <c r="V74" s="60"/>
      <c r="W74" s="60"/>
      <c r="X74" s="60"/>
      <c r="Y74" s="60"/>
      <c r="Z74" s="60"/>
      <c r="AA74" s="60"/>
      <c r="AB74" s="60"/>
      <c r="AC74" s="60"/>
      <c r="AD74" s="60"/>
      <c r="AE74" s="60"/>
      <c r="AF74" s="60"/>
      <c r="AG74" s="60"/>
      <c r="AH74" s="60"/>
      <c r="AI74" s="60"/>
      <c r="AJ74" s="60"/>
      <c r="AK74" s="60"/>
      <c r="AL74" s="36"/>
      <c r="AM74" s="36"/>
    </row>
    <row r="75" spans="2:39" hidden="1">
      <c r="B75" s="215"/>
      <c r="C75" s="217"/>
      <c r="D75" s="219"/>
      <c r="E75" s="61" t="s">
        <v>303</v>
      </c>
      <c r="F75" s="62">
        <f t="shared" ref="F75:L75" si="79">IF(ISBLANK(F74),"",IF(ISBLANK(F76),"",ROUND(F76-F74,10)))</f>
        <v>0</v>
      </c>
      <c r="G75" s="62">
        <f t="shared" si="79"/>
        <v>0</v>
      </c>
      <c r="H75" s="62">
        <f t="shared" si="79"/>
        <v>0</v>
      </c>
      <c r="I75" s="62">
        <f t="shared" si="79"/>
        <v>0</v>
      </c>
      <c r="J75" s="62">
        <f t="shared" si="79"/>
        <v>0</v>
      </c>
      <c r="K75" s="62">
        <f t="shared" si="79"/>
        <v>0</v>
      </c>
      <c r="L75" s="62">
        <f t="shared" si="79"/>
        <v>0</v>
      </c>
      <c r="M75" s="63" t="s">
        <v>304</v>
      </c>
      <c r="N75" s="63" t="str" cm="1">
        <f t="array" ref="N75">IFERROR(IF(M75="NO",MODE(IF($F$7:$S$7="YES",IF(F75:L75&gt;0,F75:L75))),MODE(IF($F$7:$S$7="YES",F75:L75))),"")</f>
        <v/>
      </c>
      <c r="O75" s="63" t="s">
        <v>304</v>
      </c>
      <c r="P75" s="63" t="str" cm="1">
        <f t="array" ref="P75">IFERROR(IF(O75="NO",MEDIAN(IF($F$7:$S$7="YES",IF(F75:L75&gt;0,F75:L75))),MEDIAN(IF($F$7:$S$7="YES",F75:L75))),"")</f>
        <v/>
      </c>
      <c r="Q75" s="63" t="str">
        <f t="shared" ref="Q75" si="80">IF(N75="","Median","Mode")</f>
        <v>Median</v>
      </c>
      <c r="R75" s="60"/>
      <c r="S75" s="60"/>
      <c r="T75" s="60"/>
      <c r="U75" s="60"/>
      <c r="V75" s="60"/>
      <c r="W75" s="60"/>
      <c r="X75" s="60"/>
      <c r="Y75" s="60"/>
      <c r="Z75" s="60"/>
      <c r="AA75" s="60"/>
      <c r="AB75" s="60"/>
      <c r="AC75" s="60"/>
      <c r="AD75" s="60"/>
      <c r="AE75" s="60"/>
      <c r="AF75" s="60"/>
      <c r="AG75" s="60"/>
      <c r="AH75" s="60"/>
      <c r="AI75" s="60"/>
      <c r="AJ75" s="60"/>
      <c r="AK75" s="60"/>
      <c r="AL75" s="36"/>
      <c r="AM75" s="36"/>
    </row>
    <row r="76" spans="2:39" ht="15" hidden="1" customHeight="1" thickBot="1">
      <c r="B76" s="214">
        <f t="shared" ref="B76" si="81">B74+1</f>
        <v>34</v>
      </c>
      <c r="C76" s="216"/>
      <c r="D76" s="218"/>
      <c r="E76" s="56"/>
      <c r="F76" s="57">
        <v>0</v>
      </c>
      <c r="G76" s="57">
        <v>0</v>
      </c>
      <c r="H76" s="57">
        <v>0</v>
      </c>
      <c r="I76" s="57">
        <v>0</v>
      </c>
      <c r="J76" s="57">
        <v>0</v>
      </c>
      <c r="K76" s="57">
        <v>0</v>
      </c>
      <c r="L76" s="57">
        <v>0</v>
      </c>
      <c r="M76" s="58"/>
      <c r="N76" s="58"/>
      <c r="O76" s="58"/>
      <c r="P76" s="58"/>
      <c r="Q76" s="59"/>
      <c r="R76" s="60"/>
      <c r="S76" s="60"/>
      <c r="T76" s="60"/>
      <c r="U76" s="60"/>
      <c r="V76" s="60"/>
      <c r="W76" s="60"/>
      <c r="X76" s="60"/>
      <c r="Y76" s="60"/>
      <c r="Z76" s="60"/>
      <c r="AA76" s="60"/>
      <c r="AB76" s="60"/>
      <c r="AC76" s="60"/>
      <c r="AD76" s="60"/>
      <c r="AE76" s="60"/>
      <c r="AF76" s="60"/>
      <c r="AG76" s="60"/>
      <c r="AH76" s="60"/>
      <c r="AI76" s="60"/>
      <c r="AJ76" s="60"/>
      <c r="AK76" s="60"/>
      <c r="AL76" s="36"/>
      <c r="AM76" s="36"/>
    </row>
    <row r="77" spans="2:39" hidden="1">
      <c r="B77" s="215"/>
      <c r="C77" s="217"/>
      <c r="D77" s="219"/>
      <c r="E77" s="61" t="s">
        <v>303</v>
      </c>
      <c r="F77" s="62">
        <f t="shared" ref="F77:L77" si="82">IF(ISBLANK(F76),"",IF(ISBLANK(F78),"",ROUND(F78-F76,10)))</f>
        <v>0</v>
      </c>
      <c r="G77" s="62">
        <f t="shared" si="82"/>
        <v>0</v>
      </c>
      <c r="H77" s="62">
        <f t="shared" si="82"/>
        <v>0</v>
      </c>
      <c r="I77" s="62">
        <f t="shared" si="82"/>
        <v>0</v>
      </c>
      <c r="J77" s="62">
        <f t="shared" si="82"/>
        <v>0</v>
      </c>
      <c r="K77" s="62">
        <f t="shared" si="82"/>
        <v>0</v>
      </c>
      <c r="L77" s="62">
        <f t="shared" si="82"/>
        <v>0</v>
      </c>
      <c r="M77" s="63" t="s">
        <v>304</v>
      </c>
      <c r="N77" s="63" t="str" cm="1">
        <f t="array" ref="N77">IFERROR(IF(M77="NO",MODE(IF($F$7:$S$7="YES",IF(F77:L77&gt;0,F77:L77))),MODE(IF($F$7:$S$7="YES",F77:L77))),"")</f>
        <v/>
      </c>
      <c r="O77" s="63" t="s">
        <v>304</v>
      </c>
      <c r="P77" s="63" t="str" cm="1">
        <f t="array" ref="P77">IFERROR(IF(O77="NO",MEDIAN(IF($F$7:$S$7="YES",IF(F77:L77&gt;0,F77:L77))),MEDIAN(IF($F$7:$S$7="YES",F77:L77))),"")</f>
        <v/>
      </c>
      <c r="Q77" s="63" t="str">
        <f t="shared" ref="Q77" si="83">IF(N77="","Median","Mode")</f>
        <v>Median</v>
      </c>
      <c r="R77" s="60"/>
      <c r="S77" s="60"/>
      <c r="T77" s="60"/>
      <c r="U77" s="60"/>
      <c r="V77" s="60"/>
      <c r="W77" s="60"/>
      <c r="X77" s="60"/>
      <c r="Y77" s="60"/>
      <c r="Z77" s="60"/>
      <c r="AA77" s="60"/>
      <c r="AB77" s="60"/>
      <c r="AC77" s="60"/>
      <c r="AD77" s="60"/>
      <c r="AE77" s="60"/>
      <c r="AF77" s="60"/>
      <c r="AG77" s="60"/>
      <c r="AH77" s="60"/>
      <c r="AI77" s="60"/>
      <c r="AJ77" s="60"/>
      <c r="AK77" s="60"/>
      <c r="AL77" s="36"/>
      <c r="AM77" s="36"/>
    </row>
    <row r="78" spans="2:39" ht="15" hidden="1" customHeight="1" thickBot="1">
      <c r="B78" s="214">
        <f t="shared" ref="B78" si="84">B76+1</f>
        <v>35</v>
      </c>
      <c r="C78" s="216"/>
      <c r="D78" s="218"/>
      <c r="E78" s="56"/>
      <c r="F78" s="57">
        <v>0</v>
      </c>
      <c r="G78" s="57">
        <v>0</v>
      </c>
      <c r="H78" s="57">
        <v>0</v>
      </c>
      <c r="I78" s="57">
        <v>0</v>
      </c>
      <c r="J78" s="57">
        <v>0</v>
      </c>
      <c r="K78" s="57">
        <v>0</v>
      </c>
      <c r="L78" s="57">
        <v>0</v>
      </c>
      <c r="M78" s="58"/>
      <c r="N78" s="58"/>
      <c r="O78" s="58"/>
      <c r="P78" s="58"/>
      <c r="Q78" s="59"/>
      <c r="R78" s="60"/>
      <c r="S78" s="60"/>
      <c r="T78" s="60"/>
      <c r="U78" s="60"/>
      <c r="V78" s="60"/>
      <c r="W78" s="60"/>
      <c r="X78" s="60"/>
      <c r="Y78" s="60"/>
      <c r="Z78" s="60"/>
      <c r="AA78" s="60"/>
      <c r="AB78" s="60"/>
      <c r="AC78" s="60"/>
      <c r="AD78" s="60"/>
      <c r="AE78" s="60"/>
      <c r="AF78" s="60"/>
      <c r="AG78" s="60"/>
      <c r="AH78" s="60"/>
      <c r="AI78" s="60"/>
      <c r="AJ78" s="60"/>
      <c r="AK78" s="60"/>
      <c r="AL78" s="36"/>
      <c r="AM78" s="36"/>
    </row>
    <row r="79" spans="2:39" hidden="1">
      <c r="B79" s="215"/>
      <c r="C79" s="217"/>
      <c r="D79" s="219"/>
      <c r="E79" s="61" t="s">
        <v>303</v>
      </c>
      <c r="F79" s="62">
        <f t="shared" ref="F79:L79" si="85">IF(ISBLANK(F78),"",IF(ISBLANK(F80),"",ROUND(F80-F78,10)))</f>
        <v>0</v>
      </c>
      <c r="G79" s="62">
        <f t="shared" si="85"/>
        <v>0</v>
      </c>
      <c r="H79" s="62">
        <f t="shared" si="85"/>
        <v>0</v>
      </c>
      <c r="I79" s="62">
        <f t="shared" si="85"/>
        <v>0</v>
      </c>
      <c r="J79" s="62">
        <f t="shared" si="85"/>
        <v>0</v>
      </c>
      <c r="K79" s="62">
        <f t="shared" si="85"/>
        <v>0</v>
      </c>
      <c r="L79" s="62">
        <f t="shared" si="85"/>
        <v>0</v>
      </c>
      <c r="M79" s="63" t="s">
        <v>304</v>
      </c>
      <c r="N79" s="63" t="str" cm="1">
        <f t="array" ref="N79">IFERROR(IF(M79="NO",MODE(IF($F$7:$S$7="YES",IF(F79:L79&gt;0,F79:L79))),MODE(IF($F$7:$S$7="YES",F79:L79))),"")</f>
        <v/>
      </c>
      <c r="O79" s="63" t="s">
        <v>304</v>
      </c>
      <c r="P79" s="63" t="str" cm="1">
        <f t="array" ref="P79">IFERROR(IF(O79="NO",MEDIAN(IF($F$7:$S$7="YES",IF(F79:L79&gt;0,F79:L79))),MEDIAN(IF($F$7:$S$7="YES",F79:L79))),"")</f>
        <v/>
      </c>
      <c r="Q79" s="63" t="str">
        <f t="shared" ref="Q79" si="86">IF(N79="","Median","Mode")</f>
        <v>Median</v>
      </c>
      <c r="R79" s="60"/>
      <c r="S79" s="60"/>
      <c r="T79" s="60"/>
      <c r="U79" s="60"/>
      <c r="V79" s="60"/>
      <c r="W79" s="60"/>
      <c r="X79" s="60"/>
      <c r="Y79" s="60"/>
      <c r="Z79" s="60"/>
      <c r="AA79" s="60"/>
      <c r="AB79" s="60"/>
      <c r="AC79" s="60"/>
      <c r="AD79" s="60"/>
      <c r="AE79" s="60"/>
      <c r="AF79" s="60"/>
      <c r="AG79" s="60"/>
      <c r="AH79" s="60"/>
      <c r="AI79" s="60"/>
      <c r="AJ79" s="60"/>
      <c r="AK79" s="60"/>
      <c r="AL79" s="36"/>
      <c r="AM79" s="36"/>
    </row>
    <row r="80" spans="2:39" ht="15" hidden="1" customHeight="1" thickBot="1">
      <c r="B80" s="214">
        <f t="shared" ref="B80" si="87">B78+1</f>
        <v>36</v>
      </c>
      <c r="C80" s="216"/>
      <c r="D80" s="218"/>
      <c r="E80" s="56"/>
      <c r="F80" s="57">
        <v>0</v>
      </c>
      <c r="G80" s="57">
        <v>0</v>
      </c>
      <c r="H80" s="57">
        <v>0</v>
      </c>
      <c r="I80" s="57">
        <v>0</v>
      </c>
      <c r="J80" s="57">
        <v>0</v>
      </c>
      <c r="K80" s="57">
        <v>0</v>
      </c>
      <c r="L80" s="57">
        <v>0</v>
      </c>
      <c r="M80" s="58"/>
      <c r="N80" s="58"/>
      <c r="O80" s="58"/>
      <c r="P80" s="58"/>
      <c r="Q80" s="59"/>
      <c r="R80" s="60"/>
      <c r="S80" s="60"/>
      <c r="T80" s="60"/>
      <c r="U80" s="60"/>
      <c r="V80" s="60"/>
      <c r="W80" s="60"/>
      <c r="X80" s="60"/>
      <c r="Y80" s="60"/>
      <c r="Z80" s="60"/>
      <c r="AA80" s="60"/>
      <c r="AB80" s="60"/>
      <c r="AC80" s="60"/>
      <c r="AD80" s="60"/>
      <c r="AE80" s="60"/>
      <c r="AF80" s="60"/>
      <c r="AG80" s="60"/>
      <c r="AH80" s="60"/>
      <c r="AI80" s="60"/>
      <c r="AJ80" s="60"/>
      <c r="AK80" s="60"/>
      <c r="AL80" s="36"/>
      <c r="AM80" s="36"/>
    </row>
    <row r="81" spans="2:39" hidden="1">
      <c r="B81" s="215"/>
      <c r="C81" s="217"/>
      <c r="D81" s="219"/>
      <c r="E81" s="61" t="s">
        <v>303</v>
      </c>
      <c r="F81" s="62">
        <f t="shared" ref="F81:L81" si="88">IF(ISBLANK(F80),"",IF(ISBLANK(F82),"",ROUND(F82-F80,10)))</f>
        <v>0</v>
      </c>
      <c r="G81" s="62">
        <f t="shared" si="88"/>
        <v>0</v>
      </c>
      <c r="H81" s="62">
        <f t="shared" si="88"/>
        <v>0</v>
      </c>
      <c r="I81" s="62">
        <f t="shared" si="88"/>
        <v>0</v>
      </c>
      <c r="J81" s="62">
        <f t="shared" si="88"/>
        <v>0</v>
      </c>
      <c r="K81" s="62">
        <f t="shared" si="88"/>
        <v>0</v>
      </c>
      <c r="L81" s="62">
        <f t="shared" si="88"/>
        <v>0</v>
      </c>
      <c r="M81" s="63" t="s">
        <v>304</v>
      </c>
      <c r="N81" s="63" t="str" cm="1">
        <f t="array" ref="N81">IFERROR(IF(M81="NO",MODE(IF($F$7:$S$7="YES",IF(F81:L81&gt;0,F81:L81))),MODE(IF($F$7:$S$7="YES",F81:L81))),"")</f>
        <v/>
      </c>
      <c r="O81" s="63" t="s">
        <v>304</v>
      </c>
      <c r="P81" s="63" t="str" cm="1">
        <f t="array" ref="P81">IFERROR(IF(O81="NO",MEDIAN(IF($F$7:$S$7="YES",IF(F81:L81&gt;0,F81:L81))),MEDIAN(IF($F$7:$S$7="YES",F81:L81))),"")</f>
        <v/>
      </c>
      <c r="Q81" s="63" t="str">
        <f t="shared" ref="Q81" si="89">IF(N81="","Median","Mode")</f>
        <v>Median</v>
      </c>
      <c r="R81" s="60"/>
      <c r="S81" s="60"/>
      <c r="T81" s="60"/>
      <c r="U81" s="60"/>
      <c r="V81" s="60"/>
      <c r="W81" s="60"/>
      <c r="X81" s="60"/>
      <c r="Y81" s="60"/>
      <c r="Z81" s="60"/>
      <c r="AA81" s="60"/>
      <c r="AB81" s="60"/>
      <c r="AC81" s="60"/>
      <c r="AD81" s="60"/>
      <c r="AE81" s="60"/>
      <c r="AF81" s="60"/>
      <c r="AG81" s="60"/>
      <c r="AH81" s="60"/>
      <c r="AI81" s="60"/>
      <c r="AJ81" s="60"/>
      <c r="AK81" s="60"/>
      <c r="AL81" s="36"/>
      <c r="AM81" s="36"/>
    </row>
    <row r="82" spans="2:39" ht="15" hidden="1" customHeight="1" thickBot="1">
      <c r="B82" s="214">
        <f t="shared" ref="B82" si="90">B80+1</f>
        <v>37</v>
      </c>
      <c r="C82" s="216"/>
      <c r="D82" s="218"/>
      <c r="E82" s="56"/>
      <c r="F82" s="57">
        <v>0</v>
      </c>
      <c r="G82" s="57">
        <v>0</v>
      </c>
      <c r="H82" s="57">
        <v>0</v>
      </c>
      <c r="I82" s="57">
        <v>0</v>
      </c>
      <c r="J82" s="57">
        <v>0</v>
      </c>
      <c r="K82" s="57">
        <v>0</v>
      </c>
      <c r="L82" s="57">
        <v>0</v>
      </c>
      <c r="M82" s="58"/>
      <c r="N82" s="58"/>
      <c r="O82" s="58"/>
      <c r="P82" s="58"/>
      <c r="Q82" s="59"/>
      <c r="R82" s="60"/>
      <c r="S82" s="60"/>
      <c r="T82" s="60"/>
      <c r="U82" s="60"/>
      <c r="V82" s="60"/>
      <c r="W82" s="60"/>
      <c r="X82" s="60"/>
      <c r="Y82" s="60"/>
      <c r="Z82" s="60"/>
      <c r="AA82" s="60"/>
      <c r="AB82" s="60"/>
      <c r="AC82" s="60"/>
      <c r="AD82" s="60"/>
      <c r="AE82" s="60"/>
      <c r="AF82" s="60"/>
      <c r="AG82" s="60"/>
      <c r="AH82" s="60"/>
      <c r="AI82" s="60"/>
      <c r="AJ82" s="60"/>
      <c r="AK82" s="60"/>
      <c r="AL82" s="36"/>
      <c r="AM82" s="36"/>
    </row>
    <row r="83" spans="2:39" hidden="1">
      <c r="B83" s="215"/>
      <c r="C83" s="217"/>
      <c r="D83" s="219"/>
      <c r="E83" s="61" t="s">
        <v>303</v>
      </c>
      <c r="F83" s="62">
        <f t="shared" ref="F83:L83" si="91">IF(ISBLANK(F82),"",IF(ISBLANK(F84),"",ROUND(F84-F82,10)))</f>
        <v>0</v>
      </c>
      <c r="G83" s="62">
        <f t="shared" si="91"/>
        <v>0</v>
      </c>
      <c r="H83" s="62">
        <f t="shared" si="91"/>
        <v>0</v>
      </c>
      <c r="I83" s="62">
        <f t="shared" si="91"/>
        <v>0</v>
      </c>
      <c r="J83" s="62">
        <f t="shared" si="91"/>
        <v>0</v>
      </c>
      <c r="K83" s="62">
        <f t="shared" si="91"/>
        <v>0</v>
      </c>
      <c r="L83" s="62">
        <f t="shared" si="91"/>
        <v>0</v>
      </c>
      <c r="M83" s="63" t="s">
        <v>304</v>
      </c>
      <c r="N83" s="63" t="str" cm="1">
        <f t="array" ref="N83">IFERROR(IF(M83="NO",MODE(IF($F$7:$S$7="YES",IF(F83:L83&gt;0,F83:L83))),MODE(IF($F$7:$S$7="YES",F83:L83))),"")</f>
        <v/>
      </c>
      <c r="O83" s="63" t="s">
        <v>304</v>
      </c>
      <c r="P83" s="63" t="str" cm="1">
        <f t="array" ref="P83">IFERROR(IF(O83="NO",MEDIAN(IF($F$7:$S$7="YES",IF(F83:L83&gt;0,F83:L83))),MEDIAN(IF($F$7:$S$7="YES",F83:L83))),"")</f>
        <v/>
      </c>
      <c r="Q83" s="63" t="str">
        <f t="shared" ref="Q83" si="92">IF(N83="","Median","Mode")</f>
        <v>Median</v>
      </c>
      <c r="R83" s="60"/>
      <c r="S83" s="60"/>
      <c r="T83" s="60"/>
      <c r="U83" s="60"/>
      <c r="V83" s="60"/>
      <c r="W83" s="60"/>
      <c r="X83" s="60"/>
      <c r="Y83" s="60"/>
      <c r="Z83" s="60"/>
      <c r="AA83" s="60"/>
      <c r="AB83" s="60"/>
      <c r="AC83" s="60"/>
      <c r="AD83" s="60"/>
      <c r="AE83" s="60"/>
      <c r="AF83" s="60"/>
      <c r="AG83" s="60"/>
      <c r="AH83" s="60"/>
      <c r="AI83" s="60"/>
      <c r="AJ83" s="60"/>
      <c r="AK83" s="60"/>
      <c r="AL83" s="36"/>
      <c r="AM83" s="36"/>
    </row>
    <row r="84" spans="2:39" ht="15" hidden="1" customHeight="1" thickBot="1">
      <c r="B84" s="214">
        <f t="shared" ref="B84" si="93">B82+1</f>
        <v>38</v>
      </c>
      <c r="C84" s="216"/>
      <c r="D84" s="218"/>
      <c r="E84" s="56"/>
      <c r="F84" s="57">
        <v>0</v>
      </c>
      <c r="G84" s="57">
        <v>0</v>
      </c>
      <c r="H84" s="57">
        <v>0</v>
      </c>
      <c r="I84" s="57">
        <v>0</v>
      </c>
      <c r="J84" s="57">
        <v>0</v>
      </c>
      <c r="K84" s="57">
        <v>0</v>
      </c>
      <c r="L84" s="57">
        <v>0</v>
      </c>
      <c r="M84" s="58"/>
      <c r="N84" s="58"/>
      <c r="O84" s="58"/>
      <c r="P84" s="58"/>
      <c r="Q84" s="59"/>
      <c r="R84" s="60"/>
      <c r="S84" s="60"/>
      <c r="T84" s="60"/>
      <c r="U84" s="60"/>
      <c r="V84" s="60"/>
      <c r="W84" s="60"/>
      <c r="X84" s="60"/>
      <c r="Y84" s="60"/>
      <c r="Z84" s="60"/>
      <c r="AA84" s="60"/>
      <c r="AB84" s="60"/>
      <c r="AC84" s="60"/>
      <c r="AD84" s="60"/>
      <c r="AE84" s="60"/>
      <c r="AF84" s="60"/>
      <c r="AG84" s="60"/>
      <c r="AH84" s="60"/>
      <c r="AI84" s="60"/>
      <c r="AJ84" s="60"/>
      <c r="AK84" s="60"/>
      <c r="AL84" s="36"/>
      <c r="AM84" s="36"/>
    </row>
    <row r="85" spans="2:39" hidden="1">
      <c r="B85" s="215"/>
      <c r="C85" s="217"/>
      <c r="D85" s="219"/>
      <c r="E85" s="61" t="s">
        <v>303</v>
      </c>
      <c r="F85" s="62">
        <f t="shared" ref="F85:L85" si="94">IF(ISBLANK(F84),"",IF(ISBLANK(F86),"",ROUND(F86-F84,10)))</f>
        <v>0</v>
      </c>
      <c r="G85" s="62">
        <f t="shared" si="94"/>
        <v>0</v>
      </c>
      <c r="H85" s="62">
        <f t="shared" si="94"/>
        <v>0</v>
      </c>
      <c r="I85" s="62">
        <f t="shared" si="94"/>
        <v>0</v>
      </c>
      <c r="J85" s="62">
        <f t="shared" si="94"/>
        <v>0</v>
      </c>
      <c r="K85" s="62">
        <f t="shared" si="94"/>
        <v>0</v>
      </c>
      <c r="L85" s="62">
        <f t="shared" si="94"/>
        <v>0</v>
      </c>
      <c r="M85" s="63" t="s">
        <v>304</v>
      </c>
      <c r="N85" s="63" t="str" cm="1">
        <f t="array" ref="N85">IFERROR(IF(M85="NO",MODE(IF($F$7:$S$7="YES",IF(F85:L85&gt;0,F85:L85))),MODE(IF($F$7:$S$7="YES",F85:L85))),"")</f>
        <v/>
      </c>
      <c r="O85" s="63" t="s">
        <v>304</v>
      </c>
      <c r="P85" s="63" t="str" cm="1">
        <f t="array" ref="P85">IFERROR(IF(O85="NO",MEDIAN(IF($F$7:$S$7="YES",IF(F85:L85&gt;0,F85:L85))),MEDIAN(IF($F$7:$S$7="YES",F85:L85))),"")</f>
        <v/>
      </c>
      <c r="Q85" s="63" t="str">
        <f t="shared" ref="Q85" si="95">IF(N85="","Median","Mode")</f>
        <v>Median</v>
      </c>
      <c r="R85" s="60"/>
      <c r="S85" s="60"/>
      <c r="T85" s="60"/>
      <c r="U85" s="60"/>
      <c r="V85" s="60"/>
      <c r="W85" s="60"/>
      <c r="X85" s="60"/>
      <c r="Y85" s="60"/>
      <c r="Z85" s="60"/>
      <c r="AA85" s="60"/>
      <c r="AB85" s="60"/>
      <c r="AC85" s="60"/>
      <c r="AD85" s="60"/>
      <c r="AE85" s="60"/>
      <c r="AF85" s="60"/>
      <c r="AG85" s="60"/>
      <c r="AH85" s="60"/>
      <c r="AI85" s="60"/>
      <c r="AJ85" s="60"/>
      <c r="AK85" s="60"/>
      <c r="AL85" s="36"/>
      <c r="AM85" s="36"/>
    </row>
    <row r="86" spans="2:39" ht="15" hidden="1" customHeight="1" thickBot="1">
      <c r="B86" s="214">
        <f t="shared" ref="B86" si="96">B84+1</f>
        <v>39</v>
      </c>
      <c r="C86" s="216"/>
      <c r="D86" s="218"/>
      <c r="E86" s="56"/>
      <c r="F86" s="57">
        <v>0</v>
      </c>
      <c r="G86" s="57">
        <v>0</v>
      </c>
      <c r="H86" s="57">
        <v>0</v>
      </c>
      <c r="I86" s="57">
        <v>0</v>
      </c>
      <c r="J86" s="57">
        <v>0</v>
      </c>
      <c r="K86" s="57">
        <v>0</v>
      </c>
      <c r="L86" s="57">
        <v>0</v>
      </c>
      <c r="M86" s="58"/>
      <c r="N86" s="58"/>
      <c r="O86" s="58"/>
      <c r="P86" s="58"/>
      <c r="Q86" s="59"/>
      <c r="R86" s="60"/>
      <c r="S86" s="60"/>
      <c r="T86" s="60"/>
      <c r="U86" s="60"/>
      <c r="V86" s="60"/>
      <c r="W86" s="60"/>
      <c r="X86" s="60"/>
      <c r="Y86" s="60"/>
      <c r="Z86" s="60"/>
      <c r="AA86" s="60"/>
      <c r="AB86" s="60"/>
      <c r="AC86" s="60"/>
      <c r="AD86" s="60"/>
      <c r="AE86" s="60"/>
      <c r="AF86" s="60"/>
      <c r="AG86" s="60"/>
      <c r="AH86" s="60"/>
      <c r="AI86" s="60"/>
      <c r="AJ86" s="60"/>
      <c r="AK86" s="60"/>
      <c r="AL86" s="36"/>
      <c r="AM86" s="36"/>
    </row>
    <row r="87" spans="2:39" hidden="1">
      <c r="B87" s="215"/>
      <c r="C87" s="217"/>
      <c r="D87" s="219"/>
      <c r="E87" s="61" t="s">
        <v>303</v>
      </c>
      <c r="F87" s="62">
        <f t="shared" ref="F87:L87" si="97">IF(ISBLANK(F86),"",IF(ISBLANK(F88),"",ROUND(F88-F86,10)))</f>
        <v>0</v>
      </c>
      <c r="G87" s="62">
        <f t="shared" si="97"/>
        <v>0</v>
      </c>
      <c r="H87" s="62">
        <f t="shared" si="97"/>
        <v>0</v>
      </c>
      <c r="I87" s="62">
        <f t="shared" si="97"/>
        <v>0</v>
      </c>
      <c r="J87" s="62">
        <f t="shared" si="97"/>
        <v>0</v>
      </c>
      <c r="K87" s="62">
        <f t="shared" si="97"/>
        <v>0</v>
      </c>
      <c r="L87" s="62">
        <f t="shared" si="97"/>
        <v>0</v>
      </c>
      <c r="M87" s="63" t="s">
        <v>304</v>
      </c>
      <c r="N87" s="63" t="str" cm="1">
        <f t="array" ref="N87">IFERROR(IF(M87="NO",MODE(IF($F$7:$S$7="YES",IF(F87:L87&gt;0,F87:L87))),MODE(IF($F$7:$S$7="YES",F87:L87))),"")</f>
        <v/>
      </c>
      <c r="O87" s="63" t="s">
        <v>304</v>
      </c>
      <c r="P87" s="63" t="str" cm="1">
        <f t="array" ref="P87">IFERROR(IF(O87="NO",MEDIAN(IF($F$7:$S$7="YES",IF(F87:L87&gt;0,F87:L87))),MEDIAN(IF($F$7:$S$7="YES",F87:L87))),"")</f>
        <v/>
      </c>
      <c r="Q87" s="63" t="str">
        <f t="shared" ref="Q87" si="98">IF(N87="","Median","Mode")</f>
        <v>Median</v>
      </c>
      <c r="R87" s="60"/>
      <c r="S87" s="60"/>
      <c r="T87" s="60"/>
      <c r="U87" s="60"/>
      <c r="V87" s="60"/>
      <c r="W87" s="60"/>
      <c r="X87" s="60"/>
      <c r="Y87" s="60"/>
      <c r="Z87" s="60"/>
      <c r="AA87" s="60"/>
      <c r="AB87" s="60"/>
      <c r="AC87" s="60"/>
      <c r="AD87" s="60"/>
      <c r="AE87" s="60"/>
      <c r="AF87" s="60"/>
      <c r="AG87" s="60"/>
      <c r="AH87" s="60"/>
      <c r="AI87" s="60"/>
      <c r="AJ87" s="60"/>
      <c r="AK87" s="60"/>
      <c r="AL87" s="36"/>
      <c r="AM87" s="36"/>
    </row>
    <row r="88" spans="2:39" ht="15" hidden="1" customHeight="1" thickBot="1">
      <c r="B88" s="214">
        <f t="shared" ref="B88" si="99">B86+1</f>
        <v>40</v>
      </c>
      <c r="C88" s="216"/>
      <c r="D88" s="218"/>
      <c r="E88" s="56"/>
      <c r="F88" s="57">
        <v>0</v>
      </c>
      <c r="G88" s="57">
        <v>0</v>
      </c>
      <c r="H88" s="57">
        <v>0</v>
      </c>
      <c r="I88" s="57">
        <v>0</v>
      </c>
      <c r="J88" s="57">
        <v>0</v>
      </c>
      <c r="K88" s="57">
        <v>0</v>
      </c>
      <c r="L88" s="57">
        <v>0</v>
      </c>
      <c r="M88" s="58"/>
      <c r="N88" s="58"/>
      <c r="O88" s="58"/>
      <c r="P88" s="58"/>
      <c r="Q88" s="59"/>
      <c r="R88" s="60"/>
      <c r="S88" s="60"/>
      <c r="T88" s="60"/>
      <c r="U88" s="60"/>
      <c r="V88" s="60"/>
      <c r="W88" s="60"/>
      <c r="X88" s="60"/>
      <c r="Y88" s="60"/>
      <c r="Z88" s="60"/>
      <c r="AA88" s="60"/>
      <c r="AB88" s="60"/>
      <c r="AC88" s="60"/>
      <c r="AD88" s="60"/>
      <c r="AE88" s="60"/>
      <c r="AF88" s="60"/>
      <c r="AG88" s="60"/>
      <c r="AH88" s="60"/>
      <c r="AI88" s="60"/>
      <c r="AJ88" s="60"/>
      <c r="AK88" s="60"/>
      <c r="AL88" s="36"/>
      <c r="AM88" s="36"/>
    </row>
    <row r="89" spans="2:39" hidden="1">
      <c r="B89" s="215"/>
      <c r="C89" s="217"/>
      <c r="D89" s="219"/>
      <c r="E89" s="61" t="s">
        <v>303</v>
      </c>
      <c r="F89" s="62">
        <f t="shared" ref="F89:L89" si="100">IF(ISBLANK(F88),"",IF(ISBLANK(F90),"",ROUND(F90-F88,10)))</f>
        <v>0</v>
      </c>
      <c r="G89" s="62">
        <f t="shared" si="100"/>
        <v>0</v>
      </c>
      <c r="H89" s="62">
        <f t="shared" si="100"/>
        <v>0</v>
      </c>
      <c r="I89" s="62">
        <f t="shared" si="100"/>
        <v>0</v>
      </c>
      <c r="J89" s="62">
        <f t="shared" si="100"/>
        <v>0</v>
      </c>
      <c r="K89" s="62">
        <f t="shared" si="100"/>
        <v>0</v>
      </c>
      <c r="L89" s="62">
        <f t="shared" si="100"/>
        <v>0</v>
      </c>
      <c r="M89" s="63" t="s">
        <v>304</v>
      </c>
      <c r="N89" s="63" t="str" cm="1">
        <f t="array" ref="N89">IFERROR(IF(M89="NO",MODE(IF($F$7:$S$7="YES",IF(F89:L89&gt;0,F89:L89))),MODE(IF($F$7:$S$7="YES",F89:L89))),"")</f>
        <v/>
      </c>
      <c r="O89" s="63" t="s">
        <v>304</v>
      </c>
      <c r="P89" s="63" t="str" cm="1">
        <f t="array" ref="P89">IFERROR(IF(O89="NO",MEDIAN(IF($F$7:$S$7="YES",IF(F89:L89&gt;0,F89:L89))),MEDIAN(IF($F$7:$S$7="YES",F89:L89))),"")</f>
        <v/>
      </c>
      <c r="Q89" s="63" t="str">
        <f t="shared" ref="Q89" si="101">IF(N89="","Median","Mode")</f>
        <v>Median</v>
      </c>
      <c r="R89" s="60"/>
      <c r="S89" s="60"/>
      <c r="T89" s="60"/>
      <c r="U89" s="60"/>
      <c r="V89" s="60"/>
      <c r="W89" s="60"/>
      <c r="X89" s="60"/>
      <c r="Y89" s="60"/>
      <c r="Z89" s="60"/>
      <c r="AA89" s="60"/>
      <c r="AB89" s="60"/>
      <c r="AC89" s="60"/>
      <c r="AD89" s="60"/>
      <c r="AE89" s="60"/>
      <c r="AF89" s="60"/>
      <c r="AG89" s="60"/>
      <c r="AH89" s="60"/>
      <c r="AI89" s="60"/>
      <c r="AJ89" s="60"/>
      <c r="AK89" s="60"/>
      <c r="AL89" s="36"/>
      <c r="AM89" s="36"/>
    </row>
    <row r="90" spans="2:39" ht="15" hidden="1" customHeight="1" thickBot="1">
      <c r="B90" s="214">
        <f t="shared" ref="B90" si="102">B88+1</f>
        <v>41</v>
      </c>
      <c r="C90" s="216"/>
      <c r="D90" s="218"/>
      <c r="E90" s="56"/>
      <c r="F90" s="57">
        <v>0</v>
      </c>
      <c r="G90" s="57">
        <v>0</v>
      </c>
      <c r="H90" s="57">
        <v>0</v>
      </c>
      <c r="I90" s="57">
        <v>0</v>
      </c>
      <c r="J90" s="57">
        <v>0</v>
      </c>
      <c r="K90" s="57">
        <v>0</v>
      </c>
      <c r="L90" s="57">
        <v>0</v>
      </c>
      <c r="M90" s="58"/>
      <c r="N90" s="58"/>
      <c r="O90" s="58"/>
      <c r="P90" s="58"/>
      <c r="Q90" s="59"/>
      <c r="R90" s="60"/>
      <c r="S90" s="60"/>
      <c r="T90" s="60"/>
      <c r="U90" s="60"/>
      <c r="V90" s="60"/>
      <c r="W90" s="60"/>
      <c r="X90" s="60"/>
      <c r="Y90" s="60"/>
      <c r="Z90" s="60"/>
      <c r="AA90" s="60"/>
      <c r="AB90" s="60"/>
      <c r="AC90" s="60"/>
      <c r="AD90" s="60"/>
      <c r="AE90" s="60"/>
      <c r="AF90" s="60"/>
      <c r="AG90" s="60"/>
      <c r="AH90" s="60"/>
      <c r="AI90" s="60"/>
      <c r="AJ90" s="60"/>
      <c r="AK90" s="60"/>
      <c r="AL90" s="36"/>
      <c r="AM90" s="36"/>
    </row>
    <row r="91" spans="2:39" hidden="1">
      <c r="B91" s="215"/>
      <c r="C91" s="217"/>
      <c r="D91" s="219"/>
      <c r="E91" s="61" t="s">
        <v>303</v>
      </c>
      <c r="F91" s="62">
        <f t="shared" ref="F91:L91" si="103">IF(ISBLANK(F90),"",IF(ISBLANK(F92),"",ROUND(F92-F90,10)))</f>
        <v>0</v>
      </c>
      <c r="G91" s="62">
        <f t="shared" si="103"/>
        <v>0</v>
      </c>
      <c r="H91" s="62">
        <f t="shared" si="103"/>
        <v>0</v>
      </c>
      <c r="I91" s="62">
        <f t="shared" si="103"/>
        <v>0</v>
      </c>
      <c r="J91" s="62">
        <f t="shared" si="103"/>
        <v>0</v>
      </c>
      <c r="K91" s="62">
        <f t="shared" si="103"/>
        <v>0</v>
      </c>
      <c r="L91" s="62">
        <f t="shared" si="103"/>
        <v>0</v>
      </c>
      <c r="M91" s="63" t="s">
        <v>304</v>
      </c>
      <c r="N91" s="63" t="str" cm="1">
        <f t="array" ref="N91">IFERROR(IF(M91="NO",MODE(IF($F$7:$S$7="YES",IF(F91:L91&gt;0,F91:L91))),MODE(IF($F$7:$S$7="YES",F91:L91))),"")</f>
        <v/>
      </c>
      <c r="O91" s="63" t="s">
        <v>304</v>
      </c>
      <c r="P91" s="63" t="str" cm="1">
        <f t="array" ref="P91">IFERROR(IF(O91="NO",MEDIAN(IF($F$7:$S$7="YES",IF(F91:L91&gt;0,F91:L91))),MEDIAN(IF($F$7:$S$7="YES",F91:L91))),"")</f>
        <v/>
      </c>
      <c r="Q91" s="63" t="str">
        <f t="shared" ref="Q91" si="104">IF(N91="","Median","Mode")</f>
        <v>Median</v>
      </c>
      <c r="R91" s="60"/>
      <c r="S91" s="60"/>
      <c r="T91" s="60"/>
      <c r="U91" s="60"/>
      <c r="V91" s="60"/>
      <c r="W91" s="60"/>
      <c r="X91" s="60"/>
      <c r="Y91" s="60"/>
      <c r="Z91" s="60"/>
      <c r="AA91" s="60"/>
      <c r="AB91" s="60"/>
      <c r="AC91" s="60"/>
      <c r="AD91" s="60"/>
      <c r="AE91" s="60"/>
      <c r="AF91" s="60"/>
      <c r="AG91" s="60"/>
      <c r="AH91" s="60"/>
      <c r="AI91" s="60"/>
      <c r="AJ91" s="60"/>
      <c r="AK91" s="60"/>
      <c r="AL91" s="36"/>
      <c r="AM91" s="36"/>
    </row>
    <row r="92" spans="2:39" ht="15" hidden="1" customHeight="1" thickBot="1">
      <c r="B92" s="214">
        <f t="shared" ref="B92" si="105">B90+1</f>
        <v>42</v>
      </c>
      <c r="C92" s="216"/>
      <c r="D92" s="218"/>
      <c r="E92" s="56"/>
      <c r="F92" s="57">
        <v>0</v>
      </c>
      <c r="G92" s="57">
        <v>0</v>
      </c>
      <c r="H92" s="57">
        <v>0</v>
      </c>
      <c r="I92" s="57">
        <v>0</v>
      </c>
      <c r="J92" s="57">
        <v>0</v>
      </c>
      <c r="K92" s="57">
        <v>0</v>
      </c>
      <c r="L92" s="57">
        <v>0</v>
      </c>
      <c r="M92" s="58"/>
      <c r="N92" s="58"/>
      <c r="O92" s="58"/>
      <c r="P92" s="58"/>
      <c r="Q92" s="59"/>
      <c r="R92" s="60"/>
      <c r="S92" s="60"/>
      <c r="T92" s="60"/>
      <c r="U92" s="60"/>
      <c r="V92" s="60"/>
      <c r="W92" s="60"/>
      <c r="X92" s="60"/>
      <c r="Y92" s="60"/>
      <c r="Z92" s="60"/>
      <c r="AA92" s="60"/>
      <c r="AB92" s="60"/>
      <c r="AC92" s="60"/>
      <c r="AD92" s="60"/>
      <c r="AE92" s="60"/>
      <c r="AF92" s="60"/>
      <c r="AG92" s="60"/>
      <c r="AH92" s="60"/>
      <c r="AI92" s="60"/>
      <c r="AJ92" s="60"/>
      <c r="AK92" s="60"/>
      <c r="AL92" s="36"/>
      <c r="AM92" s="36"/>
    </row>
    <row r="93" spans="2:39" hidden="1">
      <c r="B93" s="215"/>
      <c r="C93" s="217"/>
      <c r="D93" s="219"/>
      <c r="E93" s="61" t="s">
        <v>303</v>
      </c>
      <c r="F93" s="62">
        <f t="shared" ref="F93:L93" si="106">IF(ISBLANK(F92),"",IF(ISBLANK(F94),"",ROUND(F94-F92,10)))</f>
        <v>0</v>
      </c>
      <c r="G93" s="62">
        <f t="shared" si="106"/>
        <v>0</v>
      </c>
      <c r="H93" s="62">
        <f t="shared" si="106"/>
        <v>0</v>
      </c>
      <c r="I93" s="62">
        <f t="shared" si="106"/>
        <v>0</v>
      </c>
      <c r="J93" s="62">
        <f t="shared" si="106"/>
        <v>0</v>
      </c>
      <c r="K93" s="62">
        <f t="shared" si="106"/>
        <v>0</v>
      </c>
      <c r="L93" s="62">
        <f t="shared" si="106"/>
        <v>0</v>
      </c>
      <c r="M93" s="63" t="s">
        <v>304</v>
      </c>
      <c r="N93" s="63" t="str" cm="1">
        <f t="array" ref="N93">IFERROR(IF(M93="NO",MODE(IF($F$7:$S$7="YES",IF(F93:L93&gt;0,F93:L93))),MODE(IF($F$7:$S$7="YES",F93:L93))),"")</f>
        <v/>
      </c>
      <c r="O93" s="63" t="s">
        <v>304</v>
      </c>
      <c r="P93" s="63" t="str" cm="1">
        <f t="array" ref="P93">IFERROR(IF(O93="NO",MEDIAN(IF($F$7:$S$7="YES",IF(F93:L93&gt;0,F93:L93))),MEDIAN(IF($F$7:$S$7="YES",F93:L93))),"")</f>
        <v/>
      </c>
      <c r="Q93" s="63" t="str">
        <f t="shared" ref="Q93" si="107">IF(N93="","Median","Mode")</f>
        <v>Median</v>
      </c>
      <c r="R93" s="60"/>
      <c r="S93" s="60"/>
      <c r="T93" s="60"/>
      <c r="U93" s="60"/>
      <c r="V93" s="60"/>
      <c r="W93" s="60"/>
      <c r="X93" s="60"/>
      <c r="Y93" s="60"/>
      <c r="Z93" s="60"/>
      <c r="AA93" s="60"/>
      <c r="AB93" s="60"/>
      <c r="AC93" s="60"/>
      <c r="AD93" s="60"/>
      <c r="AE93" s="60"/>
      <c r="AF93" s="60"/>
      <c r="AG93" s="60"/>
      <c r="AH93" s="60"/>
      <c r="AI93" s="60"/>
      <c r="AJ93" s="60"/>
      <c r="AK93" s="60"/>
      <c r="AL93" s="36"/>
      <c r="AM93" s="36"/>
    </row>
    <row r="94" spans="2:39" ht="15" hidden="1" customHeight="1" thickBot="1">
      <c r="B94" s="214">
        <f t="shared" ref="B94" si="108">B92+1</f>
        <v>43</v>
      </c>
      <c r="C94" s="216"/>
      <c r="D94" s="218"/>
      <c r="E94" s="56"/>
      <c r="F94" s="57">
        <v>0</v>
      </c>
      <c r="G94" s="57">
        <v>0</v>
      </c>
      <c r="H94" s="57">
        <v>0</v>
      </c>
      <c r="I94" s="57">
        <v>0</v>
      </c>
      <c r="J94" s="57">
        <v>0</v>
      </c>
      <c r="K94" s="57">
        <v>0</v>
      </c>
      <c r="L94" s="57">
        <v>0</v>
      </c>
      <c r="M94" s="58"/>
      <c r="N94" s="58"/>
      <c r="O94" s="58"/>
      <c r="P94" s="58"/>
      <c r="Q94" s="59"/>
      <c r="R94" s="60"/>
      <c r="S94" s="60"/>
      <c r="T94" s="60"/>
      <c r="U94" s="60"/>
      <c r="V94" s="60"/>
      <c r="W94" s="60"/>
      <c r="X94" s="60"/>
      <c r="Y94" s="60"/>
      <c r="Z94" s="60"/>
      <c r="AA94" s="60"/>
      <c r="AB94" s="60"/>
      <c r="AC94" s="60"/>
      <c r="AD94" s="60"/>
      <c r="AE94" s="60"/>
      <c r="AF94" s="60"/>
      <c r="AG94" s="60"/>
      <c r="AH94" s="60"/>
      <c r="AI94" s="60"/>
      <c r="AJ94" s="60"/>
      <c r="AK94" s="60"/>
      <c r="AL94" s="36"/>
      <c r="AM94" s="36"/>
    </row>
    <row r="95" spans="2:39" hidden="1">
      <c r="B95" s="215"/>
      <c r="C95" s="217"/>
      <c r="D95" s="219"/>
      <c r="E95" s="61" t="s">
        <v>303</v>
      </c>
      <c r="F95" s="62">
        <f t="shared" ref="F95:L95" si="109">IF(ISBLANK(F94),"",IF(ISBLANK(F96),"",ROUND(F96-F94,10)))</f>
        <v>0</v>
      </c>
      <c r="G95" s="62">
        <f t="shared" si="109"/>
        <v>0</v>
      </c>
      <c r="H95" s="62">
        <f t="shared" si="109"/>
        <v>0</v>
      </c>
      <c r="I95" s="62">
        <f t="shared" si="109"/>
        <v>0</v>
      </c>
      <c r="J95" s="62">
        <f t="shared" si="109"/>
        <v>0</v>
      </c>
      <c r="K95" s="62">
        <f t="shared" si="109"/>
        <v>0</v>
      </c>
      <c r="L95" s="62">
        <f t="shared" si="109"/>
        <v>0</v>
      </c>
      <c r="M95" s="63" t="s">
        <v>304</v>
      </c>
      <c r="N95" s="63" t="str" cm="1">
        <f t="array" ref="N95">IFERROR(IF(M95="NO",MODE(IF($F$7:$S$7="YES",IF(F95:L95&gt;0,F95:L95))),MODE(IF($F$7:$S$7="YES",F95:L95))),"")</f>
        <v/>
      </c>
      <c r="O95" s="63" t="s">
        <v>304</v>
      </c>
      <c r="P95" s="63" t="str" cm="1">
        <f t="array" ref="P95">IFERROR(IF(O95="NO",MEDIAN(IF($F$7:$S$7="YES",IF(F95:L95&gt;0,F95:L95))),MEDIAN(IF($F$7:$S$7="YES",F95:L95))),"")</f>
        <v/>
      </c>
      <c r="Q95" s="63" t="str">
        <f t="shared" ref="Q95" si="110">IF(N95="","Median","Mode")</f>
        <v>Median</v>
      </c>
      <c r="R95" s="60"/>
      <c r="S95" s="60"/>
      <c r="T95" s="60"/>
      <c r="U95" s="60"/>
      <c r="V95" s="60"/>
      <c r="W95" s="60"/>
      <c r="X95" s="60"/>
      <c r="Y95" s="60"/>
      <c r="Z95" s="60"/>
      <c r="AA95" s="60"/>
      <c r="AB95" s="60"/>
      <c r="AC95" s="60"/>
      <c r="AD95" s="60"/>
      <c r="AE95" s="60"/>
      <c r="AF95" s="60"/>
      <c r="AG95" s="60"/>
      <c r="AH95" s="60"/>
      <c r="AI95" s="60"/>
      <c r="AJ95" s="60"/>
      <c r="AK95" s="60"/>
      <c r="AL95" s="36"/>
      <c r="AM95" s="36"/>
    </row>
    <row r="96" spans="2:39" ht="15" hidden="1" customHeight="1" thickBot="1">
      <c r="B96" s="214">
        <f t="shared" ref="B96" si="111">B94+1</f>
        <v>44</v>
      </c>
      <c r="C96" s="216"/>
      <c r="D96" s="218"/>
      <c r="E96" s="56"/>
      <c r="F96" s="57">
        <v>0</v>
      </c>
      <c r="G96" s="57">
        <v>0</v>
      </c>
      <c r="H96" s="57">
        <v>0</v>
      </c>
      <c r="I96" s="57">
        <v>0</v>
      </c>
      <c r="J96" s="57">
        <v>0</v>
      </c>
      <c r="K96" s="57">
        <v>0</v>
      </c>
      <c r="L96" s="57">
        <v>0</v>
      </c>
      <c r="M96" s="58"/>
      <c r="N96" s="58"/>
      <c r="O96" s="58"/>
      <c r="P96" s="58"/>
      <c r="Q96" s="59"/>
      <c r="R96" s="60"/>
      <c r="S96" s="60"/>
      <c r="T96" s="60"/>
      <c r="U96" s="60"/>
      <c r="V96" s="60"/>
      <c r="W96" s="60"/>
      <c r="X96" s="60"/>
      <c r="Y96" s="60"/>
      <c r="Z96" s="60"/>
      <c r="AA96" s="60"/>
      <c r="AB96" s="60"/>
      <c r="AC96" s="60"/>
      <c r="AD96" s="60"/>
      <c r="AE96" s="60"/>
      <c r="AF96" s="60"/>
      <c r="AG96" s="60"/>
      <c r="AH96" s="60"/>
      <c r="AI96" s="60"/>
      <c r="AJ96" s="60"/>
      <c r="AK96" s="60"/>
      <c r="AL96" s="36"/>
      <c r="AM96" s="36"/>
    </row>
    <row r="97" spans="2:39" hidden="1">
      <c r="B97" s="215"/>
      <c r="C97" s="217"/>
      <c r="D97" s="219"/>
      <c r="E97" s="61" t="s">
        <v>303</v>
      </c>
      <c r="F97" s="62">
        <f t="shared" ref="F97:L97" si="112">IF(ISBLANK(F96),"",IF(ISBLANK(F98),"",ROUND(F98-F96,10)))</f>
        <v>0</v>
      </c>
      <c r="G97" s="62">
        <f t="shared" si="112"/>
        <v>0</v>
      </c>
      <c r="H97" s="62">
        <f t="shared" si="112"/>
        <v>0</v>
      </c>
      <c r="I97" s="62">
        <f t="shared" si="112"/>
        <v>0</v>
      </c>
      <c r="J97" s="62">
        <f t="shared" si="112"/>
        <v>0</v>
      </c>
      <c r="K97" s="62">
        <f t="shared" si="112"/>
        <v>0</v>
      </c>
      <c r="L97" s="62">
        <f t="shared" si="112"/>
        <v>0</v>
      </c>
      <c r="M97" s="63" t="s">
        <v>304</v>
      </c>
      <c r="N97" s="63" t="str" cm="1">
        <f t="array" ref="N97">IFERROR(IF(M97="NO",MODE(IF($F$7:$S$7="YES",IF(F97:L97&gt;0,F97:L97))),MODE(IF($F$7:$S$7="YES",F97:L97))),"")</f>
        <v/>
      </c>
      <c r="O97" s="63" t="s">
        <v>304</v>
      </c>
      <c r="P97" s="63" t="str" cm="1">
        <f t="array" ref="P97">IFERROR(IF(O97="NO",MEDIAN(IF($F$7:$S$7="YES",IF(F97:L97&gt;0,F97:L97))),MEDIAN(IF($F$7:$S$7="YES",F97:L97))),"")</f>
        <v/>
      </c>
      <c r="Q97" s="63" t="str">
        <f t="shared" ref="Q97" si="113">IF(N97="","Median","Mode")</f>
        <v>Median</v>
      </c>
      <c r="R97" s="60"/>
      <c r="S97" s="60"/>
      <c r="T97" s="60"/>
      <c r="U97" s="60"/>
      <c r="V97" s="60"/>
      <c r="W97" s="60"/>
      <c r="X97" s="60"/>
      <c r="Y97" s="60"/>
      <c r="Z97" s="60"/>
      <c r="AA97" s="60"/>
      <c r="AB97" s="60"/>
      <c r="AC97" s="60"/>
      <c r="AD97" s="60"/>
      <c r="AE97" s="60"/>
      <c r="AF97" s="60"/>
      <c r="AG97" s="60"/>
      <c r="AH97" s="60"/>
      <c r="AI97" s="60"/>
      <c r="AJ97" s="60"/>
      <c r="AK97" s="60"/>
      <c r="AL97" s="36"/>
      <c r="AM97" s="36"/>
    </row>
    <row r="98" spans="2:39" ht="15" hidden="1" customHeight="1" thickBot="1">
      <c r="B98" s="214">
        <f t="shared" ref="B98" si="114">B96+1</f>
        <v>45</v>
      </c>
      <c r="C98" s="216"/>
      <c r="D98" s="218"/>
      <c r="E98" s="56"/>
      <c r="F98" s="57">
        <v>0</v>
      </c>
      <c r="G98" s="57">
        <v>0</v>
      </c>
      <c r="H98" s="57">
        <v>0</v>
      </c>
      <c r="I98" s="57">
        <v>0</v>
      </c>
      <c r="J98" s="57">
        <v>0</v>
      </c>
      <c r="K98" s="57">
        <v>0</v>
      </c>
      <c r="L98" s="57">
        <v>0</v>
      </c>
      <c r="M98" s="58"/>
      <c r="N98" s="58"/>
      <c r="O98" s="58"/>
      <c r="P98" s="58"/>
      <c r="Q98" s="59"/>
      <c r="R98" s="60"/>
      <c r="S98" s="60"/>
      <c r="T98" s="60"/>
      <c r="U98" s="60"/>
      <c r="V98" s="60"/>
      <c r="W98" s="60"/>
      <c r="X98" s="60"/>
      <c r="Y98" s="60"/>
      <c r="Z98" s="60"/>
      <c r="AA98" s="60"/>
      <c r="AB98" s="60"/>
      <c r="AC98" s="60"/>
      <c r="AD98" s="60"/>
      <c r="AE98" s="60"/>
      <c r="AF98" s="60"/>
      <c r="AG98" s="60"/>
      <c r="AH98" s="60"/>
      <c r="AI98" s="60"/>
      <c r="AJ98" s="60"/>
      <c r="AK98" s="60"/>
      <c r="AL98" s="36"/>
      <c r="AM98" s="36"/>
    </row>
    <row r="99" spans="2:39" hidden="1">
      <c r="B99" s="215"/>
      <c r="C99" s="217"/>
      <c r="D99" s="219"/>
      <c r="E99" s="61" t="s">
        <v>303</v>
      </c>
      <c r="F99" s="62" t="str">
        <f t="shared" ref="F99:L99" si="115">IF(ISBLANK(F98),"",IF(ISBLANK(F100),"",ROUND(F100-F98,10)))</f>
        <v/>
      </c>
      <c r="G99" s="62" t="str">
        <f t="shared" si="115"/>
        <v/>
      </c>
      <c r="H99" s="62" t="str">
        <f t="shared" si="115"/>
        <v/>
      </c>
      <c r="I99" s="62" t="str">
        <f t="shared" si="115"/>
        <v/>
      </c>
      <c r="J99" s="62" t="str">
        <f t="shared" si="115"/>
        <v/>
      </c>
      <c r="K99" s="62" t="str">
        <f t="shared" si="115"/>
        <v/>
      </c>
      <c r="L99" s="62" t="str">
        <f t="shared" si="115"/>
        <v/>
      </c>
      <c r="M99" s="63" t="s">
        <v>304</v>
      </c>
      <c r="N99" s="63" t="str" cm="1">
        <f t="array" ref="N99">IFERROR(IF(M99="NO",MODE(IF($F$7:$S$7="YES",IF(F99:L99&gt;0,F99:L99))),MODE(IF($F$7:$S$7="YES",F99:L99))),"")</f>
        <v/>
      </c>
      <c r="O99" s="63" t="s">
        <v>304</v>
      </c>
      <c r="P99" s="63" t="str" cm="1">
        <f t="array" ref="P99">IFERROR(IF(O99="NO",MEDIAN(IF($F$7:$S$7="YES",IF(F99:L99&gt;0,F99:L99))),MEDIAN(IF($F$7:$S$7="YES",F99:L99))),"")</f>
        <v/>
      </c>
      <c r="Q99" s="63" t="str">
        <f t="shared" ref="Q99" si="116">IF(N99="","Median","Mode")</f>
        <v>Median</v>
      </c>
      <c r="R99" s="60"/>
      <c r="S99" s="60"/>
      <c r="T99" s="60"/>
      <c r="U99" s="60"/>
      <c r="V99" s="60"/>
      <c r="W99" s="60"/>
      <c r="X99" s="60"/>
      <c r="Y99" s="60"/>
      <c r="Z99" s="60"/>
      <c r="AA99" s="60"/>
      <c r="AB99" s="60"/>
      <c r="AC99" s="60"/>
      <c r="AD99" s="60"/>
      <c r="AE99" s="60"/>
      <c r="AF99" s="60"/>
      <c r="AG99" s="60"/>
      <c r="AH99" s="60"/>
      <c r="AI99" s="60"/>
      <c r="AJ99" s="60"/>
      <c r="AK99" s="60"/>
      <c r="AL99" s="36"/>
      <c r="AM99" s="36"/>
    </row>
    <row r="100" spans="2:39" ht="15" customHeight="1" thickBot="1">
      <c r="B100" s="214"/>
      <c r="C100" s="220"/>
      <c r="D100" s="218"/>
      <c r="E100" s="56"/>
      <c r="F100" s="57"/>
      <c r="G100" s="57"/>
      <c r="H100" s="57"/>
      <c r="I100" s="57"/>
      <c r="J100" s="57"/>
      <c r="K100" s="57"/>
      <c r="L100" s="57"/>
      <c r="M100" s="58"/>
      <c r="N100" s="58"/>
      <c r="O100" s="58"/>
      <c r="P100" s="58"/>
      <c r="Q100" s="59"/>
      <c r="T100" s="38"/>
      <c r="U100" s="38"/>
      <c r="V100" s="38"/>
      <c r="AE100" s="36"/>
      <c r="AF100" s="36"/>
      <c r="AG100" s="36"/>
      <c r="AH100" s="36"/>
      <c r="AI100" s="36"/>
      <c r="AJ100" s="36"/>
      <c r="AK100" s="36"/>
      <c r="AL100" s="36"/>
      <c r="AM100" s="36"/>
    </row>
    <row r="101" spans="2:39" customFormat="1">
      <c r="B101" s="215"/>
      <c r="C101" s="221"/>
      <c r="D101" s="219"/>
      <c r="E101" s="71"/>
      <c r="F101" s="72" t="str">
        <f>IF(ISBLANK(F100),"",IF(ISBLANK(F102),"",ROUND(F102-F100,10)))</f>
        <v/>
      </c>
      <c r="G101" s="72" t="str">
        <f t="shared" ref="G101:L101" si="117">IF(ISBLANK(G100),"",IF(ISBLANK(G102),"",ROUND(G102-G100,10)))</f>
        <v/>
      </c>
      <c r="H101" s="72" t="str">
        <f t="shared" si="117"/>
        <v/>
      </c>
      <c r="I101" s="72" t="str">
        <f t="shared" si="117"/>
        <v/>
      </c>
      <c r="J101" s="72" t="str">
        <f t="shared" si="117"/>
        <v/>
      </c>
      <c r="K101" s="72" t="str">
        <f t="shared" si="117"/>
        <v/>
      </c>
      <c r="L101" s="72" t="str">
        <f t="shared" si="117"/>
        <v/>
      </c>
      <c r="M101" s="63"/>
      <c r="N101" s="63"/>
      <c r="O101" s="73"/>
    </row>
    <row r="102" spans="2:39">
      <c r="I102" s="39"/>
      <c r="J102" s="39"/>
      <c r="K102" s="39"/>
      <c r="T102" s="38"/>
      <c r="U102" s="38"/>
      <c r="V102" s="38"/>
      <c r="AE102" s="36"/>
      <c r="AF102" s="36"/>
      <c r="AG102" s="36"/>
      <c r="AH102" s="36"/>
      <c r="AI102" s="36"/>
      <c r="AJ102" s="36"/>
      <c r="AK102" s="36"/>
      <c r="AL102" s="36"/>
      <c r="AM102" s="36"/>
    </row>
    <row r="103" spans="2:39">
      <c r="C103" s="64" t="s">
        <v>314</v>
      </c>
      <c r="D103" s="65"/>
      <c r="E103"/>
      <c r="F103" s="63">
        <f t="shared" ref="F103:L103" si="118">F104+F105</f>
        <v>1.1365740899999999E-2</v>
      </c>
      <c r="G103" s="63">
        <f t="shared" si="118"/>
        <v>1.15856481E-2</v>
      </c>
      <c r="H103" s="63">
        <f t="shared" si="118"/>
        <v>2.2557870400000003E-2</v>
      </c>
      <c r="I103" s="63">
        <f t="shared" si="118"/>
        <v>7.8703703999999999E-3</v>
      </c>
      <c r="J103" s="63">
        <f t="shared" si="118"/>
        <v>1.4375000000000001E-2</v>
      </c>
      <c r="K103" s="63">
        <f t="shared" si="118"/>
        <v>3.4907407299999998E-2</v>
      </c>
      <c r="L103" s="63">
        <f t="shared" si="118"/>
        <v>6.9444445000000007E-3</v>
      </c>
      <c r="P103" s="63">
        <f>P104+P105</f>
        <v>1.14351852E-2</v>
      </c>
      <c r="T103" s="38"/>
      <c r="U103" s="38"/>
      <c r="V103" s="38"/>
      <c r="AE103" s="36"/>
      <c r="AF103" s="36"/>
      <c r="AG103" s="36"/>
      <c r="AH103" s="36"/>
      <c r="AI103" s="36"/>
      <c r="AJ103" s="36"/>
      <c r="AK103" s="36"/>
      <c r="AL103" s="36"/>
      <c r="AM103" s="36"/>
    </row>
    <row r="104" spans="2:39">
      <c r="C104" s="64" t="s">
        <v>315</v>
      </c>
      <c r="D104" s="65" t="s">
        <v>307</v>
      </c>
      <c r="E104"/>
      <c r="F104" s="66">
        <f t="shared" ref="F104:L104" si="119">SUMIF($E$10:$E$101,"W",F10:F101)</f>
        <v>3.4606481999999998E-3</v>
      </c>
      <c r="G104" s="66">
        <f t="shared" si="119"/>
        <v>5.0462963000000001E-3</v>
      </c>
      <c r="H104" s="66">
        <f t="shared" si="119"/>
        <v>7.5810185000000007E-3</v>
      </c>
      <c r="I104" s="66">
        <f t="shared" si="119"/>
        <v>4.3402778000000003E-3</v>
      </c>
      <c r="J104" s="66">
        <f t="shared" si="119"/>
        <v>6.0185185000000002E-3</v>
      </c>
      <c r="K104" s="66">
        <f t="shared" si="119"/>
        <v>4.8032407000000001E-3</v>
      </c>
      <c r="L104" s="66">
        <f t="shared" si="119"/>
        <v>4.9768520000000006E-4</v>
      </c>
      <c r="P104" s="63">
        <f>SUMIFS(P10:P100,E10:E100,"W",Q10:Q100,"median")+SUMIFS(N10:N100,E10:E100,"W",Q10:Q100,"Mode")</f>
        <v>3.5300925E-3</v>
      </c>
      <c r="T104" s="38"/>
      <c r="U104" s="38"/>
      <c r="V104" s="38"/>
      <c r="AE104" s="36"/>
      <c r="AF104" s="36"/>
      <c r="AG104" s="36"/>
      <c r="AH104" s="36"/>
      <c r="AI104" s="36"/>
      <c r="AJ104" s="36"/>
      <c r="AK104" s="36"/>
      <c r="AL104" s="36"/>
      <c r="AM104" s="36"/>
    </row>
    <row r="105" spans="2:39">
      <c r="C105" s="67" t="s">
        <v>316</v>
      </c>
      <c r="D105" s="68" t="s">
        <v>303</v>
      </c>
      <c r="E105"/>
      <c r="F105" s="66">
        <f t="shared" ref="F105:L105" si="120">SUMIF($E$10:$E$101,"P",F10:F101)</f>
        <v>7.9050926999999997E-3</v>
      </c>
      <c r="G105" s="66">
        <f t="shared" si="120"/>
        <v>6.5393517999999999E-3</v>
      </c>
      <c r="H105" s="66">
        <f t="shared" si="120"/>
        <v>1.4976851900000001E-2</v>
      </c>
      <c r="I105" s="66">
        <f t="shared" si="120"/>
        <v>3.5300925999999996E-3</v>
      </c>
      <c r="J105" s="66">
        <f t="shared" si="120"/>
        <v>8.3564815000000004E-3</v>
      </c>
      <c r="K105" s="66">
        <f t="shared" si="120"/>
        <v>3.0104166599999999E-2</v>
      </c>
      <c r="L105" s="66">
        <f t="shared" si="120"/>
        <v>6.4467593000000004E-3</v>
      </c>
      <c r="P105" s="66">
        <f>SUMIFS(P10:P100,E10:E100,"P",Q10:Q100,"median")+SUMIFS(N10:N100,E10:E100,"P",Q10:Q100,"Mode")</f>
        <v>7.9050926999999997E-3</v>
      </c>
      <c r="T105" s="38"/>
      <c r="U105" s="38"/>
      <c r="V105" s="38"/>
      <c r="AH105" s="36"/>
      <c r="AI105" s="36"/>
      <c r="AJ105" s="36"/>
      <c r="AK105" s="36"/>
      <c r="AL105" s="36"/>
      <c r="AM105" s="36"/>
    </row>
    <row r="106" spans="2:39">
      <c r="I106"/>
      <c r="N106"/>
      <c r="O106"/>
    </row>
    <row r="107" spans="2:39" s="38" customFormat="1">
      <c r="B107" s="36"/>
      <c r="C107" s="113" t="s">
        <v>317</v>
      </c>
      <c r="D107" s="114">
        <f>P103</f>
        <v>1.14351852E-2</v>
      </c>
      <c r="N107"/>
      <c r="O107"/>
      <c r="T107" s="39"/>
      <c r="U107" s="39"/>
      <c r="V107" s="39"/>
    </row>
    <row r="108" spans="2:39" s="38" customFormat="1">
      <c r="B108" s="36"/>
      <c r="C108" s="113" t="s">
        <v>318</v>
      </c>
      <c r="D108" s="114">
        <f>P105</f>
        <v>7.9050926999999997E-3</v>
      </c>
      <c r="T108" s="39"/>
      <c r="U108" s="39"/>
      <c r="V108" s="39"/>
    </row>
    <row r="109" spans="2:39" s="38" customFormat="1">
      <c r="B109" s="36"/>
      <c r="C109" s="113" t="s">
        <v>319</v>
      </c>
      <c r="D109" s="114">
        <v>0</v>
      </c>
      <c r="G109"/>
      <c r="T109" s="39"/>
      <c r="U109" s="39"/>
      <c r="V109" s="39"/>
    </row>
    <row r="110" spans="2:39" s="38" customFormat="1">
      <c r="B110" s="36"/>
      <c r="C110" s="113" t="s">
        <v>320</v>
      </c>
      <c r="D110" s="114">
        <f>P105</f>
        <v>7.9050926999999997E-3</v>
      </c>
      <c r="F110" s="69"/>
      <c r="J110" s="36"/>
      <c r="T110" s="39"/>
      <c r="U110" s="39"/>
      <c r="V110" s="39"/>
    </row>
    <row r="111" spans="2:39" s="38" customFormat="1">
      <c r="B111" s="36"/>
      <c r="C111" s="113" t="s">
        <v>321</v>
      </c>
      <c r="D111" s="114">
        <f>P104</f>
        <v>3.5300925E-3</v>
      </c>
      <c r="H111" s="36"/>
      <c r="T111" s="39"/>
      <c r="U111" s="39"/>
      <c r="V111" s="39"/>
    </row>
    <row r="112" spans="2:39" s="38" customFormat="1">
      <c r="B112" s="36"/>
      <c r="C112" s="113" t="s">
        <v>322</v>
      </c>
      <c r="D112" s="115">
        <f>D110/D107</f>
        <v>0.69129555505581142</v>
      </c>
      <c r="T112" s="39"/>
      <c r="U112" s="39"/>
      <c r="V112" s="39"/>
    </row>
    <row r="113" spans="2:22" s="38" customFormat="1">
      <c r="B113" s="36"/>
      <c r="C113" s="36"/>
      <c r="D113" s="44"/>
      <c r="T113" s="39"/>
      <c r="U113" s="39"/>
      <c r="V113" s="39"/>
    </row>
    <row r="114" spans="2:22" s="38" customFormat="1">
      <c r="B114" s="36"/>
      <c r="C114" s="36"/>
      <c r="D114" s="44"/>
      <c r="T114" s="39"/>
      <c r="U114" s="39"/>
      <c r="V114" s="39"/>
    </row>
    <row r="115" spans="2:22" s="38" customFormat="1">
      <c r="B115" s="36"/>
      <c r="C115" s="36"/>
      <c r="D115" s="44"/>
      <c r="T115" s="39"/>
      <c r="U115" s="39"/>
      <c r="V115" s="39"/>
    </row>
    <row r="116" spans="2:22" s="38" customFormat="1">
      <c r="B116" s="36"/>
      <c r="C116" s="36"/>
      <c r="D116" s="44"/>
      <c r="T116" s="39"/>
      <c r="U116" s="39"/>
      <c r="V116" s="39"/>
    </row>
    <row r="117" spans="2:22" s="38" customFormat="1">
      <c r="B117" s="36"/>
      <c r="C117" s="36"/>
      <c r="D117" s="44"/>
      <c r="T117" s="39"/>
      <c r="U117" s="39"/>
      <c r="V117" s="39"/>
    </row>
    <row r="118" spans="2:22" s="38" customFormat="1">
      <c r="B118" s="36"/>
      <c r="C118" s="36"/>
      <c r="D118" s="44"/>
      <c r="T118" s="39"/>
      <c r="U118" s="39"/>
      <c r="V118" s="39"/>
    </row>
  </sheetData>
  <mergeCells count="157">
    <mergeCell ref="B100:B101"/>
    <mergeCell ref="C100:C101"/>
    <mergeCell ref="D100:D101"/>
    <mergeCell ref="B96:B97"/>
    <mergeCell ref="C96:C97"/>
    <mergeCell ref="D96:D97"/>
    <mergeCell ref="B98:B99"/>
    <mergeCell ref="C98:C99"/>
    <mergeCell ref="D98:D99"/>
    <mergeCell ref="B92:B93"/>
    <mergeCell ref="C92:C93"/>
    <mergeCell ref="D92:D93"/>
    <mergeCell ref="B94:B95"/>
    <mergeCell ref="C94:C95"/>
    <mergeCell ref="D94:D95"/>
    <mergeCell ref="B88:B89"/>
    <mergeCell ref="C88:C89"/>
    <mergeCell ref="D88:D89"/>
    <mergeCell ref="B90:B91"/>
    <mergeCell ref="C90:C91"/>
    <mergeCell ref="D90:D91"/>
    <mergeCell ref="B84:B85"/>
    <mergeCell ref="C84:C85"/>
    <mergeCell ref="D84:D85"/>
    <mergeCell ref="B86:B87"/>
    <mergeCell ref="C86:C87"/>
    <mergeCell ref="D86:D87"/>
    <mergeCell ref="B80:B81"/>
    <mergeCell ref="C80:C81"/>
    <mergeCell ref="D80:D81"/>
    <mergeCell ref="B82:B83"/>
    <mergeCell ref="C82:C83"/>
    <mergeCell ref="D82:D83"/>
    <mergeCell ref="B76:B77"/>
    <mergeCell ref="C76:C77"/>
    <mergeCell ref="D76:D77"/>
    <mergeCell ref="B78:B79"/>
    <mergeCell ref="C78:C79"/>
    <mergeCell ref="D78:D79"/>
    <mergeCell ref="B72:B73"/>
    <mergeCell ref="C72:C73"/>
    <mergeCell ref="D72:D73"/>
    <mergeCell ref="B74:B75"/>
    <mergeCell ref="C74:C75"/>
    <mergeCell ref="D74:D75"/>
    <mergeCell ref="B68:B69"/>
    <mergeCell ref="C68:C69"/>
    <mergeCell ref="D68:D69"/>
    <mergeCell ref="B70:B71"/>
    <mergeCell ref="C70:C71"/>
    <mergeCell ref="D70:D71"/>
    <mergeCell ref="B64:B65"/>
    <mergeCell ref="C64:C65"/>
    <mergeCell ref="D64:D65"/>
    <mergeCell ref="B66:B67"/>
    <mergeCell ref="C66:C67"/>
    <mergeCell ref="D66:D67"/>
    <mergeCell ref="B60:B61"/>
    <mergeCell ref="C60:C61"/>
    <mergeCell ref="D60:D61"/>
    <mergeCell ref="B62:B63"/>
    <mergeCell ref="C62:C63"/>
    <mergeCell ref="D62:D63"/>
    <mergeCell ref="B56:B57"/>
    <mergeCell ref="C56:C57"/>
    <mergeCell ref="D56:D57"/>
    <mergeCell ref="B58:B59"/>
    <mergeCell ref="C58:C59"/>
    <mergeCell ref="D58:D59"/>
    <mergeCell ref="B52:B53"/>
    <mergeCell ref="C52:C53"/>
    <mergeCell ref="D52:D53"/>
    <mergeCell ref="B54:B55"/>
    <mergeCell ref="C54:C55"/>
    <mergeCell ref="D54:D55"/>
    <mergeCell ref="B48:B49"/>
    <mergeCell ref="C48:C49"/>
    <mergeCell ref="D48:D49"/>
    <mergeCell ref="B50:B51"/>
    <mergeCell ref="C50:C51"/>
    <mergeCell ref="D50:D51"/>
    <mergeCell ref="B44:B45"/>
    <mergeCell ref="C44:C45"/>
    <mergeCell ref="D44:D45"/>
    <mergeCell ref="B46:B47"/>
    <mergeCell ref="C46:C47"/>
    <mergeCell ref="D46:D47"/>
    <mergeCell ref="B40:B41"/>
    <mergeCell ref="C40:C41"/>
    <mergeCell ref="D40:D41"/>
    <mergeCell ref="B42:B43"/>
    <mergeCell ref="C42:C43"/>
    <mergeCell ref="D42:D43"/>
    <mergeCell ref="B36:B37"/>
    <mergeCell ref="C36:C37"/>
    <mergeCell ref="D36:D37"/>
    <mergeCell ref="B38:B39"/>
    <mergeCell ref="C38:C39"/>
    <mergeCell ref="D38:D39"/>
    <mergeCell ref="B32:B33"/>
    <mergeCell ref="C32:C33"/>
    <mergeCell ref="D32:D33"/>
    <mergeCell ref="B34:B35"/>
    <mergeCell ref="C34:C35"/>
    <mergeCell ref="D34:D35"/>
    <mergeCell ref="B28:B29"/>
    <mergeCell ref="C28:C29"/>
    <mergeCell ref="D28:D29"/>
    <mergeCell ref="B30:B31"/>
    <mergeCell ref="C30:C31"/>
    <mergeCell ref="D30:D31"/>
    <mergeCell ref="B24:B25"/>
    <mergeCell ref="C24:C25"/>
    <mergeCell ref="D24:D25"/>
    <mergeCell ref="B26:B27"/>
    <mergeCell ref="C26:C27"/>
    <mergeCell ref="D26:D27"/>
    <mergeCell ref="B20:B21"/>
    <mergeCell ref="C20:C21"/>
    <mergeCell ref="D20:D21"/>
    <mergeCell ref="B22:B23"/>
    <mergeCell ref="C22:C23"/>
    <mergeCell ref="D22:D23"/>
    <mergeCell ref="B16:B17"/>
    <mergeCell ref="C16:C17"/>
    <mergeCell ref="D16:D17"/>
    <mergeCell ref="B18:B19"/>
    <mergeCell ref="C18:C19"/>
    <mergeCell ref="D18:D19"/>
    <mergeCell ref="B12:B13"/>
    <mergeCell ref="C12:C13"/>
    <mergeCell ref="D12:D13"/>
    <mergeCell ref="B14:B15"/>
    <mergeCell ref="C14:C15"/>
    <mergeCell ref="D14:D15"/>
    <mergeCell ref="C5:D5"/>
    <mergeCell ref="E5:F5"/>
    <mergeCell ref="J5:K5"/>
    <mergeCell ref="B10:B11"/>
    <mergeCell ref="C10:C11"/>
    <mergeCell ref="D10:D11"/>
    <mergeCell ref="D8:L8"/>
    <mergeCell ref="M5:O5"/>
    <mergeCell ref="P5:Q5"/>
    <mergeCell ref="C4:D4"/>
    <mergeCell ref="E4:F4"/>
    <mergeCell ref="G4:I4"/>
    <mergeCell ref="J4:K4"/>
    <mergeCell ref="M4:O4"/>
    <mergeCell ref="P4:Q4"/>
    <mergeCell ref="B1:AM1"/>
    <mergeCell ref="B2:C2"/>
    <mergeCell ref="C3:D3"/>
    <mergeCell ref="E3:F3"/>
    <mergeCell ref="J3:K3"/>
    <mergeCell ref="M3:O3"/>
    <mergeCell ref="P3:Q3"/>
  </mergeCells>
  <conditionalFormatting sqref="F10:L101 M101:O101">
    <cfRule type="expression" dxfId="59" priority="23" stopIfTrue="1">
      <formula>$E10="P"</formula>
    </cfRule>
    <cfRule type="expression" dxfId="58" priority="24" stopIfTrue="1">
      <formula>$E10="W"</formula>
    </cfRule>
  </conditionalFormatting>
  <conditionalFormatting sqref="F103:L105 P103:P105">
    <cfRule type="expression" dxfId="57" priority="28" stopIfTrue="1">
      <formula>$D103="W"</formula>
    </cfRule>
  </conditionalFormatting>
  <conditionalFormatting sqref="M11:Q11 M13:Q13 M15:Q15">
    <cfRule type="expression" dxfId="56" priority="29" stopIfTrue="1">
      <formula>$E11="P"</formula>
    </cfRule>
    <cfRule type="expression" dxfId="55" priority="30" stopIfTrue="1">
      <formula>$E11="W"</formula>
    </cfRule>
  </conditionalFormatting>
  <conditionalFormatting sqref="M17:Q17">
    <cfRule type="expression" dxfId="54" priority="21" stopIfTrue="1">
      <formula>$E17="P"</formula>
    </cfRule>
    <cfRule type="expression" dxfId="53" priority="22" stopIfTrue="1">
      <formula>$E17="W"</formula>
    </cfRule>
  </conditionalFormatting>
  <conditionalFormatting sqref="M19:Q19">
    <cfRule type="expression" dxfId="52" priority="19" stopIfTrue="1">
      <formula>$E19="P"</formula>
    </cfRule>
    <cfRule type="expression" dxfId="51" priority="20" stopIfTrue="1">
      <formula>$E19="W"</formula>
    </cfRule>
  </conditionalFormatting>
  <conditionalFormatting sqref="M21:Q21">
    <cfRule type="expression" dxfId="50" priority="17" stopIfTrue="1">
      <formula>$E21="P"</formula>
    </cfRule>
    <cfRule type="expression" dxfId="49" priority="18" stopIfTrue="1">
      <formula>$E21="W"</formula>
    </cfRule>
  </conditionalFormatting>
  <conditionalFormatting sqref="M23:Q23">
    <cfRule type="expression" dxfId="48" priority="15" stopIfTrue="1">
      <formula>$E23="P"</formula>
    </cfRule>
    <cfRule type="expression" dxfId="47" priority="16" stopIfTrue="1">
      <formula>$E23="W"</formula>
    </cfRule>
  </conditionalFormatting>
  <conditionalFormatting sqref="M25:Q25">
    <cfRule type="expression" dxfId="46" priority="13" stopIfTrue="1">
      <formula>$E25="P"</formula>
    </cfRule>
    <cfRule type="expression" dxfId="45" priority="14" stopIfTrue="1">
      <formula>$E25="W"</formula>
    </cfRule>
  </conditionalFormatting>
  <conditionalFormatting sqref="M27:Q27">
    <cfRule type="expression" dxfId="44" priority="11" stopIfTrue="1">
      <formula>$E27="P"</formula>
    </cfRule>
    <cfRule type="expression" dxfId="43" priority="12" stopIfTrue="1">
      <formula>$E27="W"</formula>
    </cfRule>
  </conditionalFormatting>
  <conditionalFormatting sqref="M29:Q29">
    <cfRule type="expression" dxfId="42" priority="9" stopIfTrue="1">
      <formula>$E29="P"</formula>
    </cfRule>
    <cfRule type="expression" dxfId="41" priority="10" stopIfTrue="1">
      <formula>$E29="W"</formula>
    </cfRule>
  </conditionalFormatting>
  <conditionalFormatting sqref="M31:Q31">
    <cfRule type="expression" dxfId="40" priority="7" stopIfTrue="1">
      <formula>$E31="P"</formula>
    </cfRule>
    <cfRule type="expression" dxfId="39" priority="8" stopIfTrue="1">
      <formula>$E31="W"</formula>
    </cfRule>
  </conditionalFormatting>
  <conditionalFormatting sqref="M33:Q33">
    <cfRule type="expression" dxfId="38" priority="5" stopIfTrue="1">
      <formula>$E33="P"</formula>
    </cfRule>
    <cfRule type="expression" dxfId="37" priority="6" stopIfTrue="1">
      <formula>$E33="W"</formula>
    </cfRule>
  </conditionalFormatting>
  <conditionalFormatting sqref="M35:Q35">
    <cfRule type="expression" dxfId="36" priority="3" stopIfTrue="1">
      <formula>$E35="P"</formula>
    </cfRule>
    <cfRule type="expression" dxfId="35" priority="4" stopIfTrue="1">
      <formula>$E35="W"</formula>
    </cfRule>
  </conditionalFormatting>
  <conditionalFormatting sqref="M37:Q37 M39:Q39 M41:Q41 M43:Q43 M45:Q45 M47:Q47 M49:Q49 M51:Q51 M53:Q53 M55:Q55 M57:Q57 M59:Q59 M61:Q61 M63:Q63 M65:Q65 M67:Q67 M69:Q69 M71:Q71 M73:Q73 M75:Q75 M77:Q77 M79:Q79 M81:Q81 M83:Q83 M85:Q85 M87:Q87 M89:Q89 M91:Q91 M93:Q93 M95:Q95 M97:Q97 M99:Q99">
    <cfRule type="expression" dxfId="34" priority="1" stopIfTrue="1">
      <formula>$E37="P"</formula>
    </cfRule>
    <cfRule type="expression" dxfId="33" priority="2" stopIfTrue="1">
      <formula>$E37="W"</formula>
    </cfRule>
  </conditionalFormatting>
  <conditionalFormatting sqref="P103">
    <cfRule type="expression" dxfId="32" priority="25" stopIfTrue="1">
      <formula>$D103="P"</formula>
    </cfRule>
    <cfRule type="expression" dxfId="31" priority="26" stopIfTrue="1">
      <formula>$D103="W"</formula>
    </cfRule>
  </conditionalFormatting>
  <conditionalFormatting sqref="P103:P105 F103:L105">
    <cfRule type="expression" dxfId="30" priority="27" stopIfTrue="1">
      <formula>$D103="P"</formula>
    </cfRule>
  </conditionalFormatting>
  <dataValidations count="3">
    <dataValidation type="list" allowBlank="1" showInputMessage="1" showErrorMessage="1" sqref="E11 E13 E15 E17 E19 E21 E23 E25 E27 E29 E31 E33 E35 E37 E39 E41 E43 E45 E47 E49 E51 E53 E55 E57 E59 E61 E63 E65 E67 E69 E71 E73 E75 E77 E79 E81 E83 E85 E87 E89 E91 E93 E95 E97 E99" xr:uid="{99EAB957-8735-4B85-BB0C-457838EA5B8D}">
      <formula1>"P,W"</formula1>
    </dataValidation>
    <dataValidation type="list" allowBlank="1" showInputMessage="1" showErrorMessage="1" sqref="Q27:Q29 Q33:Q35 Q31 Q37 Q11:Q15 Q17:Q19 Q21:Q23 Q25 Q39 Q41 Q43 Q45 Q47 Q49 Q51 Q53 Q55 Q57 Q59 Q61 Q63 Q65 Q67 Q69 Q71 Q73 Q75 Q77 Q79 Q81 Q83 Q85 Q87 Q89 Q91 Q93 Q95 Q97 Q99" xr:uid="{589F8B4D-8D40-4D37-8F0B-0673CE1A7BF4}">
      <formula1>"Mode,Median"</formula1>
    </dataValidation>
    <dataValidation type="list" allowBlank="1" showInputMessage="1" showErrorMessage="1" sqref="M11 M13 M15 M17 M19 M21 M23 M25 M27 M29 M31 M33 M35 O11 M37 M39 M41 M43 M45 M47 M49 M51 M53 M55 M57 M59 M61 M63 M65 M67 M69 M71 M73 M75 M77 M79 M81 M83 M85 M87 M89 M91 M93 M95 M97 F7:S7 M99 O13 O15 O17 O19 O21 O23 O25 O27 O29 O31 O33 O35 O37 O39 O41 O43 O45 O47 O49 O51 O53 O55 O57 O59 O61 O63 O65 O67 O69 O71 O73 O75 O77 O79 O81 O83 O85 O87 O89 O91 O93 O95 O97 O99" xr:uid="{A05CF04E-2F10-4D85-94FE-2C56E5D97578}">
      <formula1>"YES,NO"</formula1>
    </dataValidation>
  </dataValidations>
  <pageMargins left="0.7" right="0.7"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anchor moveWithCells="1" sizeWithCells="1">
                  <from>
                    <xdr:col>4</xdr:col>
                    <xdr:colOff>1231900</xdr:colOff>
                    <xdr:row>0</xdr:row>
                    <xdr:rowOff>31750</xdr:rowOff>
                  </from>
                  <to>
                    <xdr:col>6</xdr:col>
                    <xdr:colOff>1212850</xdr:colOff>
                    <xdr:row>1</xdr:row>
                    <xdr:rowOff>88900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517D0-7155-4A60-80A7-A69F68C4EDF4}">
  <sheetPr codeName="Sheet15">
    <tabColor rgb="FF92D050"/>
    <pageSetUpPr fitToPage="1"/>
  </sheetPr>
  <dimension ref="B1:AM118"/>
  <sheetViews>
    <sheetView showGridLines="0" zoomScale="70" zoomScaleNormal="70" workbookViewId="0">
      <selection activeCell="J112" sqref="J112"/>
    </sheetView>
  </sheetViews>
  <sheetFormatPr defaultColWidth="10.25" defaultRowHeight="14.1"/>
  <cols>
    <col min="1" max="1" width="14.625" style="36" customWidth="1"/>
    <col min="2" max="2" width="10.25" style="36"/>
    <col min="3" max="3" width="30" style="36" customWidth="1"/>
    <col min="4" max="4" width="16.375" style="44" customWidth="1"/>
    <col min="5" max="5" width="18.875" style="38" customWidth="1"/>
    <col min="6" max="6" width="18.125" style="38" bestFit="1" customWidth="1"/>
    <col min="7" max="7" width="16.375" style="38" customWidth="1"/>
    <col min="8" max="8" width="13.375" style="38" bestFit="1" customWidth="1"/>
    <col min="9" max="9" width="19.25" style="38" bestFit="1" customWidth="1"/>
    <col min="10" max="12" width="18.5" style="38" bestFit="1" customWidth="1"/>
    <col min="13" max="19" width="16.375" style="38" customWidth="1"/>
    <col min="20" max="22" width="15" style="39" customWidth="1"/>
    <col min="23" max="37" width="15" style="38" customWidth="1"/>
    <col min="38" max="38" width="25.375" style="38" customWidth="1"/>
    <col min="39" max="39" width="11" style="38" customWidth="1"/>
    <col min="40" max="40" width="11.875" style="36" customWidth="1"/>
    <col min="41" max="45" width="10.5" style="36" customWidth="1"/>
    <col min="46" max="46" width="9.875" style="36" customWidth="1"/>
    <col min="47" max="63" width="10.5" style="36" customWidth="1"/>
    <col min="64" max="16384" width="10.25" style="36"/>
  </cols>
  <sheetData>
    <row r="1" spans="2:39" ht="27.95">
      <c r="B1" s="227" t="s">
        <v>254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row>
    <row r="2" spans="2:39">
      <c r="B2" s="228" t="s">
        <v>42</v>
      </c>
      <c r="C2" s="228"/>
      <c r="D2" s="37"/>
    </row>
    <row r="3" spans="2:39" ht="31.5" customHeight="1">
      <c r="B3" s="40" t="s">
        <v>255</v>
      </c>
      <c r="C3" s="248" t="s">
        <v>407</v>
      </c>
      <c r="D3" s="249"/>
      <c r="E3" s="226" t="s">
        <v>120</v>
      </c>
      <c r="F3" s="226"/>
      <c r="G3" s="41" t="s">
        <v>388</v>
      </c>
      <c r="H3" s="42"/>
      <c r="I3" s="43"/>
      <c r="J3" s="226" t="s">
        <v>258</v>
      </c>
      <c r="K3" s="226"/>
      <c r="L3" s="183" t="s">
        <v>259</v>
      </c>
      <c r="M3" s="231" t="s">
        <v>144</v>
      </c>
      <c r="N3" s="232"/>
      <c r="O3" s="233"/>
      <c r="P3" s="234">
        <v>45169</v>
      </c>
      <c r="Q3" s="246"/>
      <c r="R3"/>
      <c r="S3"/>
      <c r="T3"/>
      <c r="U3"/>
      <c r="V3"/>
      <c r="Y3" s="36"/>
      <c r="Z3" s="36"/>
      <c r="AA3" s="44"/>
      <c r="AB3" s="36"/>
      <c r="AC3" s="36"/>
      <c r="AD3" s="36"/>
      <c r="AE3" s="36"/>
      <c r="AF3" s="36"/>
      <c r="AG3" s="36"/>
      <c r="AH3" s="36"/>
      <c r="AI3" s="36"/>
      <c r="AJ3" s="36"/>
      <c r="AK3" s="36"/>
      <c r="AL3" s="36"/>
      <c r="AM3" s="36"/>
    </row>
    <row r="4" spans="2:39" ht="31.5" customHeight="1">
      <c r="B4" s="40" t="s">
        <v>261</v>
      </c>
      <c r="C4" s="248" t="s">
        <v>408</v>
      </c>
      <c r="D4" s="249"/>
      <c r="E4" s="226" t="s">
        <v>263</v>
      </c>
      <c r="F4" s="226"/>
      <c r="G4" s="238" t="s">
        <v>409</v>
      </c>
      <c r="H4" s="239"/>
      <c r="I4" s="240"/>
      <c r="J4" s="226" t="s">
        <v>265</v>
      </c>
      <c r="K4" s="226"/>
      <c r="L4" s="181" t="s">
        <v>266</v>
      </c>
      <c r="M4" s="231" t="s">
        <v>267</v>
      </c>
      <c r="N4" s="232"/>
      <c r="O4" s="233"/>
      <c r="P4" s="238" t="s">
        <v>268</v>
      </c>
      <c r="Q4" s="225"/>
      <c r="R4"/>
      <c r="S4"/>
      <c r="T4"/>
      <c r="U4"/>
      <c r="V4"/>
      <c r="Y4" s="36"/>
      <c r="Z4" s="36"/>
      <c r="AA4" s="44"/>
      <c r="AB4" s="36"/>
      <c r="AC4" s="36"/>
      <c r="AD4" s="36"/>
      <c r="AE4" s="36"/>
      <c r="AF4" s="36"/>
      <c r="AG4" s="36"/>
      <c r="AH4" s="36"/>
      <c r="AI4" s="36"/>
      <c r="AJ4" s="36"/>
      <c r="AK4" s="36"/>
      <c r="AL4" s="36"/>
      <c r="AM4" s="36"/>
    </row>
    <row r="5" spans="2:39" ht="31.5" customHeight="1">
      <c r="B5" s="40" t="s">
        <v>269</v>
      </c>
      <c r="C5" s="224" t="s">
        <v>270</v>
      </c>
      <c r="D5" s="225"/>
      <c r="E5" s="226" t="s">
        <v>271</v>
      </c>
      <c r="F5" s="226"/>
      <c r="G5" s="41" t="s">
        <v>410</v>
      </c>
      <c r="H5" s="42"/>
      <c r="I5" s="43"/>
      <c r="J5" s="226" t="s">
        <v>272</v>
      </c>
      <c r="K5" s="226"/>
      <c r="L5" s="182" t="s">
        <v>273</v>
      </c>
      <c r="M5" s="231" t="s">
        <v>274</v>
      </c>
      <c r="N5" s="232"/>
      <c r="O5" s="233"/>
      <c r="P5" s="238" t="s">
        <v>411</v>
      </c>
      <c r="Q5" s="240"/>
      <c r="R5"/>
      <c r="S5"/>
      <c r="T5"/>
      <c r="U5"/>
      <c r="V5"/>
      <c r="Y5" s="36"/>
      <c r="Z5" s="36"/>
      <c r="AA5" s="44"/>
      <c r="AB5" s="36"/>
      <c r="AC5" s="36"/>
      <c r="AD5" s="36"/>
      <c r="AE5" s="36"/>
      <c r="AF5" s="36"/>
      <c r="AG5" s="36"/>
      <c r="AH5" s="36"/>
      <c r="AI5" s="36"/>
      <c r="AJ5" s="36"/>
      <c r="AK5" s="36"/>
      <c r="AL5" s="36"/>
      <c r="AM5" s="36"/>
    </row>
    <row r="7" spans="2:39">
      <c r="E7" s="45" t="s">
        <v>276</v>
      </c>
      <c r="F7" s="46" t="s">
        <v>277</v>
      </c>
      <c r="G7" s="46" t="s">
        <v>277</v>
      </c>
      <c r="H7" s="46" t="s">
        <v>277</v>
      </c>
      <c r="I7" s="46" t="s">
        <v>277</v>
      </c>
      <c r="J7" s="46" t="s">
        <v>277</v>
      </c>
      <c r="K7" s="46" t="s">
        <v>277</v>
      </c>
      <c r="L7" s="46" t="s">
        <v>277</v>
      </c>
      <c r="M7" s="39"/>
      <c r="N7" s="39"/>
      <c r="O7" s="39"/>
      <c r="P7" s="39"/>
      <c r="Q7" s="39"/>
      <c r="R7" s="39"/>
      <c r="S7" s="39"/>
      <c r="T7" s="44"/>
      <c r="U7" s="44"/>
      <c r="V7" s="44"/>
      <c r="W7" s="36"/>
      <c r="X7" s="36"/>
      <c r="Y7" s="36"/>
      <c r="Z7" s="36"/>
      <c r="AA7" s="36"/>
      <c r="AB7" s="36"/>
      <c r="AC7" s="36"/>
      <c r="AD7" s="36"/>
      <c r="AE7" s="36"/>
      <c r="AF7" s="36"/>
      <c r="AG7" s="36"/>
      <c r="AH7" s="36"/>
      <c r="AI7" s="36"/>
      <c r="AJ7" s="36"/>
      <c r="AK7" s="36"/>
      <c r="AL7" s="36"/>
      <c r="AM7" s="36"/>
    </row>
    <row r="8" spans="2:39">
      <c r="B8" s="47"/>
      <c r="C8" s="48"/>
      <c r="D8" s="242" t="s">
        <v>278</v>
      </c>
      <c r="E8" s="243"/>
      <c r="F8" s="243"/>
      <c r="G8" s="243"/>
      <c r="H8" s="243"/>
      <c r="I8" s="243"/>
      <c r="J8" s="243"/>
      <c r="K8" s="243"/>
      <c r="L8" s="243"/>
      <c r="M8" s="74"/>
      <c r="N8" s="74"/>
      <c r="O8" s="74"/>
      <c r="P8" s="74"/>
      <c r="Q8" s="74"/>
      <c r="R8" s="74"/>
      <c r="S8" s="74"/>
      <c r="T8" s="36"/>
      <c r="U8" s="36"/>
      <c r="V8" s="36"/>
      <c r="W8" s="36"/>
      <c r="X8" s="36"/>
      <c r="Y8" s="36"/>
      <c r="Z8" s="36"/>
      <c r="AA8" s="36"/>
      <c r="AB8" s="36"/>
      <c r="AC8" s="36"/>
      <c r="AD8" s="36"/>
      <c r="AE8" s="36"/>
      <c r="AF8" s="36"/>
      <c r="AG8" s="36"/>
      <c r="AH8" s="36"/>
      <c r="AI8" s="36"/>
      <c r="AJ8" s="36"/>
      <c r="AK8" s="36"/>
      <c r="AL8" s="36"/>
      <c r="AM8" s="36"/>
    </row>
    <row r="9" spans="2:39" ht="58.5" customHeight="1">
      <c r="B9" s="49" t="s">
        <v>279</v>
      </c>
      <c r="C9" s="49" t="s">
        <v>280</v>
      </c>
      <c r="D9" s="50" t="s">
        <v>281</v>
      </c>
      <c r="E9" s="50" t="s">
        <v>282</v>
      </c>
      <c r="F9" s="161">
        <v>1</v>
      </c>
      <c r="G9" s="161">
        <v>2</v>
      </c>
      <c r="H9" s="161">
        <v>3</v>
      </c>
      <c r="I9" s="161">
        <v>4</v>
      </c>
      <c r="J9" s="161">
        <v>5</v>
      </c>
      <c r="K9" s="161">
        <v>6</v>
      </c>
      <c r="L9" s="161">
        <v>7</v>
      </c>
      <c r="M9" s="53" t="s">
        <v>297</v>
      </c>
      <c r="N9" s="53" t="s">
        <v>298</v>
      </c>
      <c r="O9" s="54" t="s">
        <v>299</v>
      </c>
      <c r="P9" s="55" t="s">
        <v>300</v>
      </c>
      <c r="Q9" s="50" t="s">
        <v>301</v>
      </c>
      <c r="R9" s="36"/>
      <c r="S9" s="36"/>
      <c r="T9" s="36"/>
      <c r="U9" s="36"/>
      <c r="V9" s="36"/>
      <c r="W9" s="36"/>
      <c r="X9" s="36"/>
      <c r="Y9" s="36"/>
      <c r="Z9" s="36"/>
      <c r="AA9" s="36"/>
      <c r="AB9" s="36"/>
      <c r="AC9" s="36"/>
      <c r="AD9" s="36"/>
      <c r="AE9" s="36"/>
      <c r="AF9" s="36"/>
      <c r="AG9" s="36"/>
      <c r="AH9" s="36"/>
      <c r="AI9" s="36"/>
      <c r="AJ9" s="36"/>
      <c r="AK9" s="36"/>
      <c r="AL9" s="36"/>
      <c r="AM9" s="36"/>
    </row>
    <row r="10" spans="2:39" ht="15.75" customHeight="1" thickBot="1">
      <c r="B10" s="214">
        <v>1</v>
      </c>
      <c r="C10" s="216" t="s">
        <v>412</v>
      </c>
      <c r="D10" s="216"/>
      <c r="E10" s="56"/>
      <c r="F10" s="57">
        <v>0</v>
      </c>
      <c r="G10" s="57">
        <v>0</v>
      </c>
      <c r="H10" s="57">
        <v>0</v>
      </c>
      <c r="I10" s="57">
        <v>0</v>
      </c>
      <c r="J10" s="57">
        <v>0</v>
      </c>
      <c r="K10" s="57">
        <v>0</v>
      </c>
      <c r="L10" s="57">
        <v>0</v>
      </c>
      <c r="M10" s="58"/>
      <c r="N10" s="58"/>
      <c r="O10" s="58"/>
      <c r="P10" s="58"/>
      <c r="Q10" s="59"/>
      <c r="R10" s="60"/>
      <c r="S10" s="60"/>
      <c r="T10" s="60"/>
      <c r="U10" s="60"/>
      <c r="V10" s="60"/>
      <c r="W10" s="60"/>
      <c r="X10" s="60"/>
      <c r="Y10" s="60"/>
      <c r="Z10" s="60"/>
      <c r="AA10" s="60"/>
      <c r="AB10" s="60"/>
      <c r="AC10" s="60"/>
      <c r="AD10" s="60"/>
      <c r="AE10" s="60"/>
      <c r="AF10" s="60"/>
      <c r="AG10" s="60"/>
      <c r="AH10" s="60"/>
      <c r="AI10" s="60"/>
      <c r="AJ10" s="60"/>
      <c r="AK10" s="60"/>
      <c r="AL10" s="36"/>
      <c r="AM10" s="36"/>
    </row>
    <row r="11" spans="2:39">
      <c r="B11" s="215"/>
      <c r="C11" s="217"/>
      <c r="D11" s="217"/>
      <c r="E11" s="61" t="s">
        <v>303</v>
      </c>
      <c r="F11" s="62">
        <f>IF(ISBLANK(F10),"",IF(ISBLANK(F12),"",ROUND(F12-F10,10)))</f>
        <v>1.3888889000000001E-3</v>
      </c>
      <c r="G11" s="62">
        <f t="shared" ref="G11:L11" si="0">IF(ISBLANK(G10),"",IF(ISBLANK(G12),"",ROUND(G12-G10,10)))</f>
        <v>6.9444440000000004E-4</v>
      </c>
      <c r="H11" s="62">
        <f t="shared" si="0"/>
        <v>6.9444440000000004E-4</v>
      </c>
      <c r="I11" s="62">
        <f t="shared" si="0"/>
        <v>6.9444440000000004E-4</v>
      </c>
      <c r="J11" s="62">
        <f t="shared" si="0"/>
        <v>6.9444440000000004E-4</v>
      </c>
      <c r="K11" s="62">
        <f t="shared" si="0"/>
        <v>6.9444440000000004E-4</v>
      </c>
      <c r="L11" s="62">
        <f t="shared" si="0"/>
        <v>6.9444440000000004E-4</v>
      </c>
      <c r="M11" s="63" t="s">
        <v>304</v>
      </c>
      <c r="N11" s="63" cm="1">
        <f t="array" ref="N11">IFERROR(IF(M11="NO",MODE(IF($F$7:$S$7="YES",IF(F11:L11&gt;0,F11:L11))),MODE(IF($F$7:$S$7="YES",F11:L11))),"")</f>
        <v>6.9444440000000004E-4</v>
      </c>
      <c r="O11" s="63" t="s">
        <v>304</v>
      </c>
      <c r="P11" s="63" cm="1">
        <f t="array" ref="P11">IFERROR(IF(O11="NO",MEDIAN(IF($F$7:$S$7="YES",IF(F11:L11&gt;0,F11:L11))),MEDIAN(IF($F$7:$S$7="YES",F11:L11))),"")</f>
        <v>6.9444440000000004E-4</v>
      </c>
      <c r="Q11" s="63" t="str">
        <f>IF(N11="","Median","Mode")</f>
        <v>Mode</v>
      </c>
      <c r="R11" s="60"/>
      <c r="S11" s="60"/>
      <c r="T11" s="60"/>
      <c r="U11" s="60"/>
      <c r="V11" s="60"/>
      <c r="W11" s="60"/>
      <c r="X11" s="60"/>
      <c r="Y11" s="60"/>
      <c r="Z11" s="60"/>
      <c r="AA11" s="60"/>
      <c r="AB11" s="60"/>
      <c r="AC11" s="60"/>
      <c r="AD11" s="60"/>
      <c r="AE11" s="60"/>
      <c r="AF11" s="60"/>
      <c r="AG11" s="60"/>
      <c r="AH11" s="60"/>
      <c r="AI11" s="60"/>
      <c r="AJ11" s="60"/>
      <c r="AK11" s="60"/>
      <c r="AL11" s="36"/>
      <c r="AM11" s="36"/>
    </row>
    <row r="12" spans="2:39" ht="15" customHeight="1" thickBot="1">
      <c r="B12" s="214">
        <f>B10+1</f>
        <v>2</v>
      </c>
      <c r="C12" s="216" t="s">
        <v>413</v>
      </c>
      <c r="D12" s="216"/>
      <c r="E12" s="56"/>
      <c r="F12" s="57">
        <v>1.3888888888888889E-3</v>
      </c>
      <c r="G12" s="57">
        <v>6.9444444444444447E-4</v>
      </c>
      <c r="H12" s="57">
        <v>6.9444444444444447E-4</v>
      </c>
      <c r="I12" s="57">
        <v>6.9444444444444447E-4</v>
      </c>
      <c r="J12" s="57">
        <v>6.9444444444444447E-4</v>
      </c>
      <c r="K12" s="57">
        <v>6.9444444444444447E-4</v>
      </c>
      <c r="L12" s="57">
        <v>6.9444444444444447E-4</v>
      </c>
      <c r="M12" s="58"/>
      <c r="N12" s="58"/>
      <c r="O12" s="58"/>
      <c r="P12" s="58"/>
      <c r="Q12" s="59"/>
      <c r="R12" s="60"/>
      <c r="S12" s="60"/>
      <c r="T12" s="60"/>
      <c r="U12" s="60"/>
      <c r="V12" s="60"/>
      <c r="W12" s="60"/>
      <c r="X12" s="60"/>
      <c r="Y12" s="60"/>
      <c r="Z12" s="60"/>
      <c r="AA12" s="60"/>
      <c r="AB12" s="60"/>
      <c r="AC12" s="60"/>
      <c r="AD12" s="60"/>
      <c r="AE12" s="60"/>
      <c r="AF12" s="60"/>
      <c r="AG12" s="60"/>
      <c r="AH12" s="60"/>
      <c r="AI12" s="60"/>
      <c r="AJ12" s="60"/>
      <c r="AK12" s="60"/>
      <c r="AL12" s="36"/>
      <c r="AM12" s="36"/>
    </row>
    <row r="13" spans="2:39">
      <c r="B13" s="215"/>
      <c r="C13" s="217"/>
      <c r="D13" s="217"/>
      <c r="E13" s="61" t="s">
        <v>303</v>
      </c>
      <c r="F13" s="62">
        <f t="shared" ref="F13:L13" si="1">IF(ISBLANK(F12),"",IF(ISBLANK(F14),"",ROUND(F14-F12,10)))</f>
        <v>5.5555556000000004E-3</v>
      </c>
      <c r="G13" s="62">
        <f t="shared" si="1"/>
        <v>5.5555556000000004E-3</v>
      </c>
      <c r="H13" s="62">
        <f t="shared" si="1"/>
        <v>6.9444444000000003E-3</v>
      </c>
      <c r="I13" s="62">
        <f t="shared" si="1"/>
        <v>4.8611111E-3</v>
      </c>
      <c r="J13" s="62">
        <f t="shared" si="1"/>
        <v>3.4722222000000001E-3</v>
      </c>
      <c r="K13" s="62">
        <f t="shared" si="1"/>
        <v>4.8611111E-3</v>
      </c>
      <c r="L13" s="62">
        <f t="shared" si="1"/>
        <v>4.1666667000000001E-3</v>
      </c>
      <c r="M13" s="63" t="s">
        <v>304</v>
      </c>
      <c r="N13" s="63" cm="1">
        <f t="array" ref="N13">IFERROR(IF(M13="NO",MODE(IF($F$7:$S$7="YES",IF(F13:L13&gt;0,F13:L13))),MODE(IF($F$7:$S$7="YES",F13:L13))),"")</f>
        <v>5.5555556000000004E-3</v>
      </c>
      <c r="O13" s="63" t="s">
        <v>304</v>
      </c>
      <c r="P13" s="63" cm="1">
        <f t="array" ref="P13">IFERROR(IF(O13="NO",MEDIAN(IF($F$7:$S$7="YES",IF(F13:L13&gt;0,F13:L13))),MEDIAN(IF($F$7:$S$7="YES",F13:L13))),"")</f>
        <v>4.8611111E-3</v>
      </c>
      <c r="Q13" s="63" t="str">
        <f>IF(N13="","Median","Mode")</f>
        <v>Mode</v>
      </c>
      <c r="R13" s="60"/>
      <c r="S13" s="60"/>
      <c r="T13" s="60"/>
      <c r="U13" s="60"/>
      <c r="V13" s="60"/>
      <c r="W13" s="60"/>
      <c r="X13" s="60"/>
      <c r="Y13" s="60"/>
      <c r="Z13" s="60"/>
      <c r="AA13" s="60"/>
      <c r="AB13" s="60"/>
      <c r="AC13" s="60"/>
      <c r="AD13" s="60"/>
      <c r="AE13" s="60"/>
      <c r="AF13" s="60"/>
      <c r="AG13" s="60"/>
      <c r="AH13" s="60"/>
      <c r="AI13" s="60"/>
      <c r="AJ13" s="60"/>
      <c r="AK13" s="60"/>
      <c r="AL13" s="36"/>
      <c r="AM13" s="36"/>
    </row>
    <row r="14" spans="2:39" ht="15" customHeight="1" thickBot="1">
      <c r="B14" s="214">
        <f>B12+1</f>
        <v>3</v>
      </c>
      <c r="C14" s="216" t="s">
        <v>414</v>
      </c>
      <c r="D14" s="216"/>
      <c r="E14" s="56"/>
      <c r="F14" s="57">
        <v>6.9444444444444441E-3</v>
      </c>
      <c r="G14" s="57">
        <v>6.2499999999999995E-3</v>
      </c>
      <c r="H14" s="57">
        <v>7.6388888888888886E-3</v>
      </c>
      <c r="I14" s="57">
        <v>5.5555555555555558E-3</v>
      </c>
      <c r="J14" s="57">
        <v>4.1666666666666666E-3</v>
      </c>
      <c r="K14" s="57">
        <v>5.5555555555555558E-3</v>
      </c>
      <c r="L14" s="57">
        <v>4.8611111111111112E-3</v>
      </c>
      <c r="M14" s="58"/>
      <c r="N14" s="58"/>
      <c r="O14" s="58"/>
      <c r="P14" s="58"/>
      <c r="Q14" s="59"/>
      <c r="R14" s="60"/>
      <c r="S14" s="60"/>
      <c r="T14" s="60"/>
      <c r="U14" s="60"/>
      <c r="V14" s="60"/>
      <c r="W14" s="60"/>
      <c r="X14" s="60"/>
      <c r="Y14" s="60"/>
      <c r="Z14" s="60"/>
      <c r="AA14" s="60"/>
      <c r="AB14" s="60"/>
      <c r="AC14" s="60"/>
      <c r="AD14" s="60"/>
      <c r="AE14" s="60"/>
      <c r="AF14" s="60"/>
      <c r="AG14" s="60"/>
      <c r="AH14" s="60"/>
      <c r="AI14" s="60"/>
      <c r="AJ14" s="60"/>
      <c r="AK14" s="60"/>
      <c r="AL14" s="36"/>
      <c r="AM14" s="36"/>
    </row>
    <row r="15" spans="2:39">
      <c r="B15" s="215"/>
      <c r="C15" s="217"/>
      <c r="D15" s="217"/>
      <c r="E15" s="61" t="s">
        <v>303</v>
      </c>
      <c r="F15" s="62">
        <f t="shared" ref="F15:L15" si="2">IF(ISBLANK(F14),"",IF(ISBLANK(F16),"",ROUND(F16-F14,10)))</f>
        <v>3.4722222000000001E-3</v>
      </c>
      <c r="G15" s="62">
        <f t="shared" si="2"/>
        <v>3.4722222000000001E-3</v>
      </c>
      <c r="H15" s="62">
        <f t="shared" si="2"/>
        <v>3.4722222000000001E-3</v>
      </c>
      <c r="I15" s="62">
        <f t="shared" si="2"/>
        <v>2.7777778000000002E-3</v>
      </c>
      <c r="J15" s="62">
        <f t="shared" si="2"/>
        <v>2.0833332999999998E-3</v>
      </c>
      <c r="K15" s="62">
        <f t="shared" si="2"/>
        <v>2.7777778000000002E-3</v>
      </c>
      <c r="L15" s="62">
        <f t="shared" si="2"/>
        <v>2.7777778000000002E-3</v>
      </c>
      <c r="M15" s="63" t="s">
        <v>304</v>
      </c>
      <c r="N15" s="63" cm="1">
        <f t="array" ref="N15">IFERROR(IF(M15="NO",MODE(IF($F$7:$S$7="YES",IF(F15:L15&gt;0,F15:L15))),MODE(IF($F$7:$S$7="YES",F15:L15))),"")</f>
        <v>3.4722222000000001E-3</v>
      </c>
      <c r="O15" s="63" t="s">
        <v>304</v>
      </c>
      <c r="P15" s="63" cm="1">
        <f t="array" ref="P15">IFERROR(IF(O15="NO",MEDIAN(IF($F$7:$S$7="YES",IF(F15:L15&gt;0,F15:L15))),MEDIAN(IF($F$7:$S$7="YES",F15:L15))),"")</f>
        <v>2.7777778000000002E-3</v>
      </c>
      <c r="Q15" s="63" t="str">
        <f>IF(N15="","Median","Mode")</f>
        <v>Mode</v>
      </c>
      <c r="R15" s="60"/>
      <c r="S15" s="60"/>
      <c r="T15" s="60"/>
      <c r="U15" s="60"/>
      <c r="V15" s="60"/>
      <c r="W15" s="60"/>
      <c r="X15" s="60"/>
      <c r="Y15" s="60"/>
      <c r="Z15" s="60"/>
      <c r="AA15" s="60"/>
      <c r="AB15" s="60"/>
      <c r="AC15" s="60"/>
      <c r="AD15" s="60"/>
      <c r="AE15" s="60"/>
      <c r="AF15" s="60"/>
      <c r="AG15" s="60"/>
      <c r="AH15" s="60"/>
      <c r="AI15" s="60"/>
      <c r="AJ15" s="60"/>
      <c r="AK15" s="60"/>
      <c r="AL15" s="36"/>
      <c r="AM15" s="36"/>
    </row>
    <row r="16" spans="2:39" ht="15.75" customHeight="1" thickBot="1">
      <c r="B16" s="214">
        <f t="shared" ref="B16" si="3">B14+1</f>
        <v>4</v>
      </c>
      <c r="C16" s="216" t="s">
        <v>415</v>
      </c>
      <c r="D16" s="216"/>
      <c r="E16" s="56"/>
      <c r="F16" s="57">
        <v>1.0416666666666666E-2</v>
      </c>
      <c r="G16" s="57">
        <v>9.7222222222222224E-3</v>
      </c>
      <c r="H16" s="57">
        <v>1.1111111111111112E-2</v>
      </c>
      <c r="I16" s="57">
        <v>8.3333333333333332E-3</v>
      </c>
      <c r="J16" s="57">
        <v>6.2499999999999995E-3</v>
      </c>
      <c r="K16" s="57">
        <v>8.3333333333333332E-3</v>
      </c>
      <c r="L16" s="57">
        <v>7.6388888888888886E-3</v>
      </c>
      <c r="M16" s="58"/>
      <c r="N16" s="58"/>
      <c r="O16" s="58"/>
      <c r="P16" s="58"/>
      <c r="Q16" s="59"/>
      <c r="R16" s="60"/>
      <c r="S16" s="60"/>
      <c r="T16" s="60"/>
      <c r="U16" s="60"/>
      <c r="V16" s="60"/>
      <c r="W16" s="60"/>
      <c r="X16" s="60"/>
      <c r="Y16" s="60"/>
      <c r="Z16" s="60"/>
      <c r="AA16" s="60"/>
      <c r="AB16" s="60"/>
      <c r="AC16" s="60"/>
      <c r="AD16" s="60"/>
      <c r="AE16" s="60"/>
      <c r="AF16" s="60"/>
      <c r="AG16" s="60"/>
      <c r="AH16" s="60"/>
      <c r="AI16" s="60"/>
      <c r="AJ16" s="60"/>
      <c r="AK16" s="60"/>
      <c r="AL16" s="36"/>
      <c r="AM16" s="36"/>
    </row>
    <row r="17" spans="2:39">
      <c r="B17" s="215"/>
      <c r="C17" s="217"/>
      <c r="D17" s="217"/>
      <c r="E17" s="61" t="s">
        <v>303</v>
      </c>
      <c r="F17" s="62">
        <f t="shared" ref="F17:L17" si="4">IF(ISBLANK(F16),"",IF(ISBLANK(F18),"",ROUND(F18-F16,10)))</f>
        <v>6.9444440000000004E-4</v>
      </c>
      <c r="G17" s="62">
        <f t="shared" si="4"/>
        <v>6.9444440000000004E-4</v>
      </c>
      <c r="H17" s="62">
        <f t="shared" si="4"/>
        <v>6.9444440000000004E-4</v>
      </c>
      <c r="I17" s="62">
        <f t="shared" si="4"/>
        <v>6.9444440000000004E-4</v>
      </c>
      <c r="J17" s="62">
        <f t="shared" si="4"/>
        <v>1.3888889000000001E-3</v>
      </c>
      <c r="K17" s="62">
        <f t="shared" si="4"/>
        <v>1.3888889000000001E-3</v>
      </c>
      <c r="L17" s="62">
        <f t="shared" si="4"/>
        <v>6.9444440000000004E-4</v>
      </c>
      <c r="M17" s="63" t="s">
        <v>304</v>
      </c>
      <c r="N17" s="63" cm="1">
        <f t="array" ref="N17">IFERROR(IF(M17="NO",MODE(IF($F$7:$S$7="YES",IF(F17:L17&gt;0,F17:L17))),MODE(IF($F$7:$S$7="YES",F17:L17))),"")</f>
        <v>6.9444440000000004E-4</v>
      </c>
      <c r="O17" s="63" t="s">
        <v>304</v>
      </c>
      <c r="P17" s="63" cm="1">
        <f t="array" ref="P17">IFERROR(IF(O17="NO",MEDIAN(IF($F$7:$S$7="YES",IF(F17:L17&gt;0,F17:L17))),MEDIAN(IF($F$7:$S$7="YES",F17:L17))),"")</f>
        <v>6.9444440000000004E-4</v>
      </c>
      <c r="Q17" s="63" t="str">
        <f>IF(N17="","Median","Mode")</f>
        <v>Mode</v>
      </c>
      <c r="R17" s="60"/>
      <c r="S17" s="60"/>
      <c r="T17" s="60"/>
      <c r="U17" s="60"/>
      <c r="V17" s="60"/>
      <c r="W17" s="60"/>
      <c r="X17" s="60"/>
      <c r="Y17" s="60"/>
      <c r="Z17" s="60"/>
      <c r="AA17" s="60"/>
      <c r="AB17" s="60"/>
      <c r="AC17" s="60"/>
      <c r="AD17" s="60"/>
      <c r="AE17" s="60"/>
      <c r="AF17" s="60"/>
      <c r="AG17" s="60"/>
      <c r="AH17" s="60"/>
      <c r="AI17" s="60"/>
      <c r="AJ17" s="60"/>
      <c r="AK17" s="60"/>
      <c r="AL17" s="36"/>
      <c r="AM17" s="36"/>
    </row>
    <row r="18" spans="2:39" ht="15" customHeight="1" thickBot="1">
      <c r="B18" s="214">
        <f t="shared" ref="B18" si="5">B16+1</f>
        <v>5</v>
      </c>
      <c r="C18" s="216" t="s">
        <v>416</v>
      </c>
      <c r="D18" s="216"/>
      <c r="E18" s="56"/>
      <c r="F18" s="57">
        <v>1.1111111111111112E-2</v>
      </c>
      <c r="G18" s="57">
        <v>1.0416666666666666E-2</v>
      </c>
      <c r="H18" s="57">
        <v>1.1805555555555555E-2</v>
      </c>
      <c r="I18" s="57">
        <v>9.0277777777777787E-3</v>
      </c>
      <c r="J18" s="57">
        <v>7.6388888888888886E-3</v>
      </c>
      <c r="K18" s="57">
        <v>9.7222222222222224E-3</v>
      </c>
      <c r="L18" s="57">
        <v>8.3333333333333332E-3</v>
      </c>
      <c r="M18" s="58"/>
      <c r="N18" s="58"/>
      <c r="O18" s="58"/>
      <c r="P18" s="58"/>
      <c r="Q18" s="59"/>
      <c r="R18" s="60"/>
      <c r="S18" s="60"/>
      <c r="T18" s="60"/>
      <c r="U18" s="60"/>
      <c r="V18" s="60"/>
      <c r="W18" s="60"/>
      <c r="X18" s="60"/>
      <c r="Y18" s="60"/>
      <c r="Z18" s="60"/>
      <c r="AA18" s="60"/>
      <c r="AB18" s="60"/>
      <c r="AC18" s="60"/>
      <c r="AD18" s="60"/>
      <c r="AE18" s="60"/>
      <c r="AF18" s="60"/>
      <c r="AG18" s="60"/>
      <c r="AH18" s="60"/>
      <c r="AI18" s="60"/>
      <c r="AJ18" s="60"/>
      <c r="AK18" s="60"/>
      <c r="AL18" s="36"/>
      <c r="AM18" s="36"/>
    </row>
    <row r="19" spans="2:39">
      <c r="B19" s="215"/>
      <c r="C19" s="217"/>
      <c r="D19" s="217"/>
      <c r="E19" s="61" t="s">
        <v>307</v>
      </c>
      <c r="F19" s="62">
        <f t="shared" ref="F19:L19" si="6">IF(ISBLANK(F18),"",IF(ISBLANK(F20),"",ROUND(F20-F18,10)))</f>
        <v>2.7777778000000002E-3</v>
      </c>
      <c r="G19" s="62">
        <f t="shared" si="6"/>
        <v>0</v>
      </c>
      <c r="H19" s="62">
        <f t="shared" si="6"/>
        <v>0</v>
      </c>
      <c r="I19" s="62">
        <f t="shared" si="6"/>
        <v>4.8611111E-3</v>
      </c>
      <c r="J19" s="62">
        <f t="shared" si="6"/>
        <v>0</v>
      </c>
      <c r="K19" s="62">
        <f t="shared" si="6"/>
        <v>0</v>
      </c>
      <c r="L19" s="62">
        <f t="shared" si="6"/>
        <v>4.8611111E-3</v>
      </c>
      <c r="M19" s="63" t="s">
        <v>304</v>
      </c>
      <c r="N19" s="63" cm="1">
        <f t="array" ref="N19">IFERROR(IF(M19="NO",MODE(IF($F$7:$S$7="YES",IF(F19:L19&gt;0,F19:L19))),MODE(IF($F$7:$S$7="YES",F19:L19))),"")</f>
        <v>4.8611111E-3</v>
      </c>
      <c r="O19" s="63" t="s">
        <v>304</v>
      </c>
      <c r="P19" s="63" cm="1">
        <f t="array" ref="P19">IFERROR(IF(O19="NO",MEDIAN(IF($F$7:$S$7="YES",IF(F19:L19&gt;0,F19:L19))),MEDIAN(IF($F$7:$S$7="YES",F19:L19))),"")</f>
        <v>4.8611111E-3</v>
      </c>
      <c r="Q19" s="63" t="str">
        <f>IF(N19="","Median","Mode")</f>
        <v>Mode</v>
      </c>
      <c r="R19" s="60"/>
      <c r="S19" s="60"/>
      <c r="T19" s="60"/>
      <c r="U19" s="60"/>
      <c r="V19" s="60"/>
      <c r="W19" s="60"/>
      <c r="X19" s="60"/>
      <c r="Y19" s="60"/>
      <c r="Z19" s="60"/>
      <c r="AA19" s="60"/>
      <c r="AB19" s="60"/>
      <c r="AC19" s="60"/>
      <c r="AD19" s="60"/>
      <c r="AE19" s="60"/>
      <c r="AF19" s="60"/>
      <c r="AG19" s="60"/>
      <c r="AH19" s="60"/>
      <c r="AI19" s="60"/>
      <c r="AJ19" s="60"/>
      <c r="AK19" s="60"/>
      <c r="AL19" s="36"/>
      <c r="AM19" s="36"/>
    </row>
    <row r="20" spans="2:39" ht="15.75" customHeight="1" thickBot="1">
      <c r="B20" s="214">
        <f t="shared" ref="B20" si="7">B18+1</f>
        <v>6</v>
      </c>
      <c r="C20" s="216" t="s">
        <v>417</v>
      </c>
      <c r="D20" s="216"/>
      <c r="E20" s="56"/>
      <c r="F20" s="57">
        <v>1.3888888888888888E-2</v>
      </c>
      <c r="G20" s="57">
        <v>1.0416666666666666E-2</v>
      </c>
      <c r="H20" s="57">
        <v>1.1805555555555555E-2</v>
      </c>
      <c r="I20" s="57">
        <v>1.3888888888888888E-2</v>
      </c>
      <c r="J20" s="57">
        <v>7.6388888888888886E-3</v>
      </c>
      <c r="K20" s="57">
        <v>9.7222222222222224E-3</v>
      </c>
      <c r="L20" s="57">
        <v>1.3194444444444444E-2</v>
      </c>
      <c r="M20" s="58"/>
      <c r="N20" s="58"/>
      <c r="O20" s="58"/>
      <c r="P20" s="58"/>
      <c r="Q20" s="59"/>
      <c r="R20" s="60"/>
      <c r="S20" s="60"/>
      <c r="T20" s="60"/>
      <c r="U20" s="60"/>
      <c r="V20" s="60"/>
      <c r="W20" s="60"/>
      <c r="X20" s="60"/>
      <c r="Y20" s="60"/>
      <c r="Z20" s="60"/>
      <c r="AA20" s="60"/>
      <c r="AB20" s="60"/>
      <c r="AC20" s="60"/>
      <c r="AD20" s="60"/>
      <c r="AE20" s="60"/>
      <c r="AF20" s="60"/>
      <c r="AG20" s="60"/>
      <c r="AH20" s="60"/>
      <c r="AI20" s="60"/>
      <c r="AJ20" s="60"/>
      <c r="AK20" s="60"/>
      <c r="AL20" s="36"/>
      <c r="AM20" s="36"/>
    </row>
    <row r="21" spans="2:39">
      <c r="B21" s="215"/>
      <c r="C21" s="217"/>
      <c r="D21" s="217"/>
      <c r="E21" s="61" t="s">
        <v>307</v>
      </c>
      <c r="F21" s="62">
        <f t="shared" ref="F21:L21" si="8">IF(ISBLANK(F20),"",IF(ISBLANK(F22),"",ROUND(F22-F20,10)))</f>
        <v>6.9444440000000004E-4</v>
      </c>
      <c r="G21" s="62">
        <f t="shared" si="8"/>
        <v>1.3888889000000001E-3</v>
      </c>
      <c r="H21" s="62">
        <f t="shared" si="8"/>
        <v>1.3888889000000001E-3</v>
      </c>
      <c r="I21" s="62">
        <f t="shared" si="8"/>
        <v>6.9444440000000004E-4</v>
      </c>
      <c r="J21" s="62">
        <f t="shared" si="8"/>
        <v>6.9444440000000004E-4</v>
      </c>
      <c r="K21" s="62">
        <f t="shared" si="8"/>
        <v>0</v>
      </c>
      <c r="L21" s="62">
        <f t="shared" si="8"/>
        <v>1.3888889000000001E-3</v>
      </c>
      <c r="M21" s="63" t="s">
        <v>304</v>
      </c>
      <c r="N21" s="63" cm="1">
        <f t="array" ref="N21">IFERROR(IF(M21="NO",MODE(IF($F$7:$S$7="YES",IF(F21:L21&gt;0,F21:L21))),MODE(IF($F$7:$S$7="YES",F21:L21))),"")</f>
        <v>6.9444440000000004E-4</v>
      </c>
      <c r="O21" s="63" t="s">
        <v>304</v>
      </c>
      <c r="P21" s="63" cm="1">
        <f t="array" ref="P21">IFERROR(IF(O21="NO",MEDIAN(IF($F$7:$S$7="YES",IF(F21:L21&gt;0,F21:L21))),MEDIAN(IF($F$7:$S$7="YES",F21:L21))),"")</f>
        <v>1.0416666500000001E-3</v>
      </c>
      <c r="Q21" s="63" t="str">
        <f>IF(N21="","Median","Mode")</f>
        <v>Mode</v>
      </c>
      <c r="R21" s="60"/>
      <c r="S21" s="60"/>
      <c r="T21" s="60"/>
      <c r="U21" s="60"/>
      <c r="V21" s="60"/>
      <c r="W21" s="60"/>
      <c r="X21" s="60"/>
      <c r="Y21" s="60"/>
      <c r="Z21" s="60"/>
      <c r="AA21" s="60"/>
      <c r="AB21" s="60"/>
      <c r="AC21" s="60"/>
      <c r="AD21" s="60"/>
      <c r="AE21" s="60"/>
      <c r="AF21" s="60"/>
      <c r="AG21" s="60"/>
      <c r="AH21" s="60"/>
      <c r="AI21" s="60"/>
      <c r="AJ21" s="60"/>
      <c r="AK21" s="60"/>
      <c r="AL21" s="36"/>
      <c r="AM21" s="36"/>
    </row>
    <row r="22" spans="2:39" ht="15" customHeight="1" thickBot="1">
      <c r="B22" s="214">
        <f t="shared" ref="B22" si="9">B20+1</f>
        <v>7</v>
      </c>
      <c r="C22" s="216" t="s">
        <v>370</v>
      </c>
      <c r="D22" s="216"/>
      <c r="E22" s="56"/>
      <c r="F22" s="57">
        <v>1.4583333333333332E-2</v>
      </c>
      <c r="G22" s="57">
        <v>1.1805555555555555E-2</v>
      </c>
      <c r="H22" s="57">
        <v>1.3194444444444444E-2</v>
      </c>
      <c r="I22" s="57">
        <v>1.4583333333333332E-2</v>
      </c>
      <c r="J22" s="57">
        <v>8.3333333333333332E-3</v>
      </c>
      <c r="K22" s="57">
        <v>9.7222222222222224E-3</v>
      </c>
      <c r="L22" s="57">
        <v>1.4583333333333332E-2</v>
      </c>
      <c r="M22" s="58"/>
      <c r="N22" s="58"/>
      <c r="O22" s="58"/>
      <c r="P22" s="58"/>
      <c r="Q22" s="59"/>
      <c r="R22" s="60"/>
      <c r="S22" s="60"/>
      <c r="T22" s="60"/>
      <c r="U22" s="60"/>
      <c r="V22" s="60"/>
      <c r="W22" s="60"/>
      <c r="X22" s="60"/>
      <c r="Y22" s="60"/>
      <c r="Z22" s="60"/>
      <c r="AA22" s="60"/>
      <c r="AB22" s="60"/>
      <c r="AC22" s="60"/>
      <c r="AD22" s="60"/>
      <c r="AE22" s="60"/>
      <c r="AF22" s="60"/>
      <c r="AG22" s="60"/>
      <c r="AH22" s="60"/>
      <c r="AI22" s="60"/>
      <c r="AJ22" s="60"/>
      <c r="AK22" s="60"/>
      <c r="AL22" s="36"/>
      <c r="AM22" s="36"/>
    </row>
    <row r="23" spans="2:39">
      <c r="B23" s="215"/>
      <c r="C23" s="217"/>
      <c r="D23" s="217"/>
      <c r="E23" s="61" t="s">
        <v>303</v>
      </c>
      <c r="F23" s="62"/>
      <c r="G23" s="62"/>
      <c r="H23" s="62"/>
      <c r="I23" s="62"/>
      <c r="J23" s="62"/>
      <c r="K23" s="62"/>
      <c r="L23" s="62"/>
      <c r="M23" s="63" t="s">
        <v>304</v>
      </c>
      <c r="N23" s="63" t="str" cm="1">
        <f t="array" ref="N23">IFERROR(IF(M23="NO",MODE(IF($F$7:$S$7="YES",IF(F23:L23&gt;0,F23:L23))),MODE(IF($F$7:$S$7="YES",F23:L23))),"")</f>
        <v/>
      </c>
      <c r="O23" s="63" t="s">
        <v>304</v>
      </c>
      <c r="P23" s="63" t="str" cm="1">
        <f t="array" ref="P23">IFERROR(IF(O23="NO",MEDIAN(IF($F$7:$S$7="YES",IF(F23:L23&gt;0,F23:L23))),MEDIAN(IF($F$7:$S$7="YES",F23:L23))),"")</f>
        <v/>
      </c>
      <c r="Q23" s="63" t="str">
        <f>IF(N23="","Median","Mode")</f>
        <v>Median</v>
      </c>
      <c r="R23" s="60"/>
      <c r="S23" s="60"/>
      <c r="T23" s="60"/>
      <c r="U23" s="60"/>
      <c r="V23" s="60"/>
      <c r="W23" s="60"/>
      <c r="X23" s="60"/>
      <c r="Y23" s="60"/>
      <c r="Z23" s="60"/>
      <c r="AA23" s="60"/>
      <c r="AB23" s="60"/>
      <c r="AC23" s="60"/>
      <c r="AD23" s="60"/>
      <c r="AE23" s="60"/>
      <c r="AF23" s="60"/>
      <c r="AG23" s="60"/>
      <c r="AH23" s="60"/>
      <c r="AI23" s="60"/>
      <c r="AJ23" s="60"/>
      <c r="AK23" s="60"/>
      <c r="AL23" s="36"/>
      <c r="AM23" s="36"/>
    </row>
    <row r="24" spans="2:39" ht="15.75" hidden="1" customHeight="1" thickBot="1">
      <c r="B24" s="214">
        <f t="shared" ref="B24" si="10">B22+1</f>
        <v>8</v>
      </c>
      <c r="C24" s="216"/>
      <c r="D24" s="216"/>
      <c r="E24" s="56"/>
      <c r="F24" s="57">
        <v>0</v>
      </c>
      <c r="G24" s="57">
        <v>0</v>
      </c>
      <c r="H24" s="57">
        <v>0</v>
      </c>
      <c r="I24" s="57">
        <v>0</v>
      </c>
      <c r="J24" s="57">
        <v>0</v>
      </c>
      <c r="K24" s="57">
        <v>0</v>
      </c>
      <c r="L24" s="57">
        <v>0</v>
      </c>
      <c r="M24" s="58"/>
      <c r="N24" s="58"/>
      <c r="O24" s="58"/>
      <c r="P24" s="58"/>
      <c r="Q24" s="59"/>
      <c r="R24" s="60"/>
      <c r="S24" s="60"/>
      <c r="T24" s="60"/>
      <c r="U24" s="60"/>
      <c r="V24" s="60"/>
      <c r="W24" s="60"/>
      <c r="X24" s="60"/>
      <c r="Y24" s="60"/>
      <c r="Z24" s="60"/>
      <c r="AA24" s="60"/>
      <c r="AB24" s="60"/>
      <c r="AC24" s="60"/>
      <c r="AD24" s="60"/>
      <c r="AE24" s="60"/>
      <c r="AF24" s="60"/>
      <c r="AG24" s="60"/>
      <c r="AH24" s="60"/>
      <c r="AI24" s="60"/>
      <c r="AJ24" s="60"/>
      <c r="AK24" s="60"/>
      <c r="AL24" s="36"/>
      <c r="AM24" s="36"/>
    </row>
    <row r="25" spans="2:39" hidden="1">
      <c r="B25" s="215"/>
      <c r="C25" s="217"/>
      <c r="D25" s="217"/>
      <c r="E25" s="61" t="s">
        <v>303</v>
      </c>
      <c r="F25" s="62">
        <f t="shared" ref="F25:L25" si="11">IF(ISBLANK(F24),"",IF(ISBLANK(F26),"",ROUND(F26-F24,10)))</f>
        <v>0</v>
      </c>
      <c r="G25" s="62">
        <f t="shared" si="11"/>
        <v>0</v>
      </c>
      <c r="H25" s="62">
        <f t="shared" si="11"/>
        <v>0</v>
      </c>
      <c r="I25" s="62">
        <f t="shared" si="11"/>
        <v>0</v>
      </c>
      <c r="J25" s="62">
        <f t="shared" si="11"/>
        <v>0</v>
      </c>
      <c r="K25" s="62">
        <f t="shared" si="11"/>
        <v>0</v>
      </c>
      <c r="L25" s="62">
        <f t="shared" si="11"/>
        <v>0</v>
      </c>
      <c r="M25" s="63" t="s">
        <v>304</v>
      </c>
      <c r="N25" s="63" t="str" cm="1">
        <f t="array" ref="N25">IFERROR(IF(M25="NO",MODE(IF($F$7:$S$7="YES",IF(F25:L25&gt;0,F25:L25))),MODE(IF($F$7:$S$7="YES",F25:L25))),"")</f>
        <v/>
      </c>
      <c r="O25" s="63" t="s">
        <v>304</v>
      </c>
      <c r="P25" s="63" t="str" cm="1">
        <f t="array" ref="P25">IFERROR(IF(O25="NO",MEDIAN(IF($F$7:$S$7="YES",IF(F25:L25&gt;0,F25:L25))),MEDIAN(IF($F$7:$S$7="YES",F25:L25))),"")</f>
        <v/>
      </c>
      <c r="Q25" s="63" t="str">
        <f>IF(N25="","Median","Mode")</f>
        <v>Median</v>
      </c>
      <c r="R25" s="60"/>
      <c r="S25" s="60"/>
      <c r="T25" s="60"/>
      <c r="U25" s="60"/>
      <c r="V25" s="60"/>
      <c r="W25" s="60"/>
      <c r="X25" s="60"/>
      <c r="Y25" s="60"/>
      <c r="Z25" s="60"/>
      <c r="AA25" s="60"/>
      <c r="AB25" s="60"/>
      <c r="AC25" s="60"/>
      <c r="AD25" s="60"/>
      <c r="AE25" s="60"/>
      <c r="AF25" s="60"/>
      <c r="AG25" s="60"/>
      <c r="AH25" s="60"/>
      <c r="AI25" s="60"/>
      <c r="AJ25" s="60"/>
      <c r="AK25" s="60"/>
      <c r="AL25" s="36"/>
      <c r="AM25" s="36"/>
    </row>
    <row r="26" spans="2:39" ht="15.75" hidden="1" customHeight="1" thickBot="1">
      <c r="B26" s="214">
        <f t="shared" ref="B26" si="12">B24+1</f>
        <v>9</v>
      </c>
      <c r="C26" s="216"/>
      <c r="D26" s="218"/>
      <c r="E26" s="56"/>
      <c r="F26" s="57">
        <v>0</v>
      </c>
      <c r="G26" s="57">
        <v>0</v>
      </c>
      <c r="H26" s="57">
        <v>0</v>
      </c>
      <c r="I26" s="57">
        <v>0</v>
      </c>
      <c r="J26" s="57">
        <v>0</v>
      </c>
      <c r="K26" s="57">
        <v>0</v>
      </c>
      <c r="L26" s="57">
        <v>0</v>
      </c>
      <c r="M26" s="58"/>
      <c r="N26" s="58"/>
      <c r="O26" s="58"/>
      <c r="P26" s="58"/>
      <c r="Q26" s="59"/>
      <c r="R26" s="60"/>
      <c r="S26" s="60"/>
      <c r="T26" s="60"/>
      <c r="U26" s="60"/>
      <c r="V26" s="60"/>
      <c r="W26" s="60"/>
      <c r="X26" s="60"/>
      <c r="Y26" s="60"/>
      <c r="Z26" s="60"/>
      <c r="AA26" s="60"/>
      <c r="AB26" s="60"/>
      <c r="AC26" s="60"/>
      <c r="AD26" s="60"/>
      <c r="AE26" s="60"/>
      <c r="AF26" s="60"/>
      <c r="AG26" s="60"/>
      <c r="AH26" s="60"/>
      <c r="AI26" s="60"/>
      <c r="AJ26" s="60"/>
      <c r="AK26" s="60"/>
      <c r="AL26" s="36"/>
      <c r="AM26" s="36"/>
    </row>
    <row r="27" spans="2:39" hidden="1">
      <c r="B27" s="215"/>
      <c r="C27" s="217"/>
      <c r="D27" s="219"/>
      <c r="E27" s="61" t="s">
        <v>303</v>
      </c>
      <c r="F27" s="62">
        <f t="shared" ref="F27:L27" si="13">IF(ISBLANK(F26),"",IF(ISBLANK(F28),"",ROUND(F28-F26,10)))</f>
        <v>0</v>
      </c>
      <c r="G27" s="62">
        <f t="shared" si="13"/>
        <v>0</v>
      </c>
      <c r="H27" s="62">
        <f t="shared" si="13"/>
        <v>0</v>
      </c>
      <c r="I27" s="62">
        <f t="shared" si="13"/>
        <v>0</v>
      </c>
      <c r="J27" s="62">
        <f t="shared" si="13"/>
        <v>0</v>
      </c>
      <c r="K27" s="62">
        <f t="shared" si="13"/>
        <v>0</v>
      </c>
      <c r="L27" s="62">
        <f t="shared" si="13"/>
        <v>0</v>
      </c>
      <c r="M27" s="63" t="s">
        <v>304</v>
      </c>
      <c r="N27" s="63" t="str" cm="1">
        <f t="array" ref="N27">IFERROR(IF(M27="NO",MODE(IF($F$7:$S$7="YES",IF(F27:L27&gt;0,F27:L27))),MODE(IF($F$7:$S$7="YES",F27:L27))),"")</f>
        <v/>
      </c>
      <c r="O27" s="63" t="s">
        <v>304</v>
      </c>
      <c r="P27" s="63" t="str" cm="1">
        <f t="array" ref="P27">IFERROR(IF(O27="NO",MEDIAN(IF($F$7:$S$7="YES",IF(F27:L27&gt;0,F27:L27))),MEDIAN(IF($F$7:$S$7="YES",F27:L27))),"")</f>
        <v/>
      </c>
      <c r="Q27" s="63" t="str">
        <f>IF(N27="","Median","Mode")</f>
        <v>Median</v>
      </c>
      <c r="R27" s="60"/>
      <c r="S27" s="60"/>
      <c r="T27" s="60"/>
      <c r="U27" s="60"/>
      <c r="V27" s="60"/>
      <c r="W27" s="60"/>
      <c r="X27" s="60"/>
      <c r="Y27" s="60"/>
      <c r="Z27" s="60"/>
      <c r="AA27" s="60"/>
      <c r="AB27" s="60"/>
      <c r="AC27" s="60"/>
      <c r="AD27" s="60"/>
      <c r="AE27" s="60"/>
      <c r="AF27" s="60"/>
      <c r="AG27" s="60"/>
      <c r="AH27" s="60"/>
      <c r="AI27" s="60"/>
      <c r="AJ27" s="60"/>
      <c r="AK27" s="60"/>
      <c r="AL27" s="36"/>
      <c r="AM27" s="36"/>
    </row>
    <row r="28" spans="2:39" ht="15" hidden="1" customHeight="1" thickBot="1">
      <c r="B28" s="214">
        <f t="shared" ref="B28" si="14">B26+1</f>
        <v>10</v>
      </c>
      <c r="C28" s="216"/>
      <c r="D28" s="218"/>
      <c r="E28" s="56"/>
      <c r="F28" s="57">
        <v>0</v>
      </c>
      <c r="G28" s="57">
        <v>0</v>
      </c>
      <c r="H28" s="57">
        <v>0</v>
      </c>
      <c r="I28" s="57">
        <v>0</v>
      </c>
      <c r="J28" s="57">
        <v>0</v>
      </c>
      <c r="K28" s="57">
        <v>0</v>
      </c>
      <c r="L28" s="57">
        <v>0</v>
      </c>
      <c r="M28" s="58"/>
      <c r="N28" s="58"/>
      <c r="O28" s="58"/>
      <c r="P28" s="58"/>
      <c r="Q28" s="59"/>
      <c r="R28" s="60"/>
      <c r="S28" s="60"/>
      <c r="T28" s="60"/>
      <c r="U28" s="60"/>
      <c r="V28" s="60"/>
      <c r="W28" s="60"/>
      <c r="X28" s="60"/>
      <c r="Y28" s="60"/>
      <c r="Z28" s="60"/>
      <c r="AA28" s="60"/>
      <c r="AB28" s="60"/>
      <c r="AC28" s="60"/>
      <c r="AD28" s="60"/>
      <c r="AE28" s="60"/>
      <c r="AF28" s="60"/>
      <c r="AG28" s="60"/>
      <c r="AH28" s="60"/>
      <c r="AI28" s="60"/>
      <c r="AJ28" s="60"/>
      <c r="AK28" s="60"/>
      <c r="AL28" s="36"/>
      <c r="AM28" s="36"/>
    </row>
    <row r="29" spans="2:39" hidden="1">
      <c r="B29" s="215"/>
      <c r="C29" s="217"/>
      <c r="D29" s="219"/>
      <c r="E29" s="61" t="s">
        <v>303</v>
      </c>
      <c r="F29" s="62">
        <f t="shared" ref="F29:L29" si="15">IF(ISBLANK(F28),"",IF(ISBLANK(F30),"",ROUND(F30-F28,10)))</f>
        <v>0</v>
      </c>
      <c r="G29" s="62">
        <f t="shared" si="15"/>
        <v>0</v>
      </c>
      <c r="H29" s="62">
        <f t="shared" si="15"/>
        <v>0</v>
      </c>
      <c r="I29" s="62">
        <f t="shared" si="15"/>
        <v>0</v>
      </c>
      <c r="J29" s="62">
        <f t="shared" si="15"/>
        <v>0</v>
      </c>
      <c r="K29" s="62">
        <f t="shared" si="15"/>
        <v>0</v>
      </c>
      <c r="L29" s="62">
        <f t="shared" si="15"/>
        <v>0</v>
      </c>
      <c r="M29" s="63" t="s">
        <v>304</v>
      </c>
      <c r="N29" s="63" t="str" cm="1">
        <f t="array" ref="N29">IFERROR(IF(M29="NO",MODE(IF($F$7:$S$7="YES",IF(F29:L29&gt;0,F29:L29))),MODE(IF($F$7:$S$7="YES",F29:L29))),"")</f>
        <v/>
      </c>
      <c r="O29" s="63" t="s">
        <v>304</v>
      </c>
      <c r="P29" s="63" t="str" cm="1">
        <f t="array" ref="P29">IFERROR(IF(O29="NO",MEDIAN(IF($F$7:$S$7="YES",IF(F29:L29&gt;0,F29:L29))),MEDIAN(IF($F$7:$S$7="YES",F29:L29))),"")</f>
        <v/>
      </c>
      <c r="Q29" s="63" t="str">
        <f>IF(N29="","Median","Mode")</f>
        <v>Median</v>
      </c>
      <c r="R29" s="60"/>
      <c r="S29" s="60"/>
      <c r="T29" s="60"/>
      <c r="U29" s="60"/>
      <c r="V29" s="60"/>
      <c r="W29" s="60"/>
      <c r="X29" s="60"/>
      <c r="Y29" s="60"/>
      <c r="Z29" s="60"/>
      <c r="AA29" s="60"/>
      <c r="AB29" s="60"/>
      <c r="AC29" s="60"/>
      <c r="AD29" s="60"/>
      <c r="AE29" s="60"/>
      <c r="AF29" s="60"/>
      <c r="AG29" s="60"/>
      <c r="AH29" s="60"/>
      <c r="AI29" s="60"/>
      <c r="AJ29" s="60"/>
      <c r="AK29" s="60"/>
      <c r="AL29" s="36"/>
      <c r="AM29" s="36"/>
    </row>
    <row r="30" spans="2:39" ht="15.75" hidden="1" customHeight="1" thickBot="1">
      <c r="B30" s="214">
        <f t="shared" ref="B30" si="16">B28+1</f>
        <v>11</v>
      </c>
      <c r="C30" s="216"/>
      <c r="D30" s="218"/>
      <c r="E30" s="56"/>
      <c r="F30" s="57">
        <v>0</v>
      </c>
      <c r="G30" s="57">
        <v>0</v>
      </c>
      <c r="H30" s="57">
        <v>0</v>
      </c>
      <c r="I30" s="57">
        <v>0</v>
      </c>
      <c r="J30" s="57">
        <v>0</v>
      </c>
      <c r="K30" s="57">
        <v>0</v>
      </c>
      <c r="L30" s="57">
        <v>0</v>
      </c>
      <c r="M30" s="58"/>
      <c r="N30" s="58"/>
      <c r="O30" s="58"/>
      <c r="P30" s="58"/>
      <c r="Q30" s="59"/>
      <c r="R30" s="60"/>
      <c r="S30" s="60"/>
      <c r="T30" s="60"/>
      <c r="U30" s="60"/>
      <c r="V30" s="60"/>
      <c r="W30" s="60"/>
      <c r="X30" s="60"/>
      <c r="Y30" s="60"/>
      <c r="Z30" s="60"/>
      <c r="AA30" s="60"/>
      <c r="AB30" s="60"/>
      <c r="AC30" s="60"/>
      <c r="AD30" s="60"/>
      <c r="AE30" s="60"/>
      <c r="AF30" s="60"/>
      <c r="AG30" s="60"/>
      <c r="AH30" s="60"/>
      <c r="AI30" s="60"/>
      <c r="AJ30" s="60"/>
      <c r="AK30" s="60"/>
      <c r="AL30" s="36"/>
      <c r="AM30" s="36"/>
    </row>
    <row r="31" spans="2:39" hidden="1">
      <c r="B31" s="215"/>
      <c r="C31" s="217"/>
      <c r="D31" s="219"/>
      <c r="E31" s="61" t="s">
        <v>303</v>
      </c>
      <c r="F31" s="62">
        <f t="shared" ref="F31:L31" si="17">IF(ISBLANK(F30),"",IF(ISBLANK(F32),"",ROUND(F32-F30,10)))</f>
        <v>0</v>
      </c>
      <c r="G31" s="62">
        <f t="shared" si="17"/>
        <v>0</v>
      </c>
      <c r="H31" s="62">
        <f t="shared" si="17"/>
        <v>0</v>
      </c>
      <c r="I31" s="62">
        <f t="shared" si="17"/>
        <v>0</v>
      </c>
      <c r="J31" s="62">
        <f t="shared" si="17"/>
        <v>0</v>
      </c>
      <c r="K31" s="62">
        <f t="shared" si="17"/>
        <v>0</v>
      </c>
      <c r="L31" s="62">
        <f t="shared" si="17"/>
        <v>0</v>
      </c>
      <c r="M31" s="63" t="s">
        <v>304</v>
      </c>
      <c r="N31" s="63" t="str" cm="1">
        <f t="array" ref="N31">IFERROR(IF(M31="NO",MODE(IF($F$7:$S$7="YES",IF(F31:L31&gt;0,F31:L31))),MODE(IF($F$7:$S$7="YES",F31:L31))),"")</f>
        <v/>
      </c>
      <c r="O31" s="63" t="s">
        <v>304</v>
      </c>
      <c r="P31" s="63" t="str" cm="1">
        <f t="array" ref="P31">IFERROR(IF(O31="NO",MEDIAN(IF($F$7:$S$7="YES",IF(F31:L31&gt;0,F31:L31))),MEDIAN(IF($F$7:$S$7="YES",F31:L31))),"")</f>
        <v/>
      </c>
      <c r="Q31" s="63" t="str">
        <f>IF(N31="","Median","Mode")</f>
        <v>Median</v>
      </c>
      <c r="R31" s="60"/>
      <c r="S31" s="60"/>
      <c r="T31" s="60"/>
      <c r="U31" s="60"/>
      <c r="V31" s="60"/>
      <c r="W31" s="60"/>
      <c r="X31" s="60"/>
      <c r="Y31" s="60"/>
      <c r="Z31" s="60"/>
      <c r="AA31" s="60"/>
      <c r="AB31" s="60"/>
      <c r="AC31" s="60"/>
      <c r="AD31" s="60"/>
      <c r="AE31" s="60"/>
      <c r="AF31" s="60"/>
      <c r="AG31" s="60"/>
      <c r="AH31" s="60"/>
      <c r="AI31" s="60"/>
      <c r="AJ31" s="60"/>
      <c r="AK31" s="60"/>
      <c r="AL31" s="36"/>
      <c r="AM31" s="36"/>
    </row>
    <row r="32" spans="2:39" ht="15.75" hidden="1" customHeight="1" thickBot="1">
      <c r="B32" s="214">
        <f t="shared" ref="B32" si="18">B30+1</f>
        <v>12</v>
      </c>
      <c r="C32" s="216"/>
      <c r="D32" s="218"/>
      <c r="E32" s="56"/>
      <c r="F32" s="57">
        <v>0</v>
      </c>
      <c r="G32" s="57">
        <v>0</v>
      </c>
      <c r="H32" s="57">
        <v>0</v>
      </c>
      <c r="I32" s="57">
        <v>0</v>
      </c>
      <c r="J32" s="57">
        <v>0</v>
      </c>
      <c r="K32" s="57">
        <v>0</v>
      </c>
      <c r="L32" s="57">
        <v>0</v>
      </c>
      <c r="M32" s="58"/>
      <c r="N32" s="58"/>
      <c r="O32" s="58"/>
      <c r="P32" s="58"/>
      <c r="Q32" s="59"/>
      <c r="R32" s="60"/>
      <c r="S32" s="60"/>
      <c r="T32" s="60"/>
      <c r="U32" s="60"/>
      <c r="V32" s="60"/>
      <c r="W32" s="60"/>
      <c r="X32" s="60"/>
      <c r="Y32" s="60"/>
      <c r="Z32" s="60"/>
      <c r="AA32" s="60"/>
      <c r="AB32" s="60"/>
      <c r="AC32" s="60"/>
      <c r="AD32" s="60"/>
      <c r="AE32" s="60"/>
      <c r="AF32" s="60"/>
      <c r="AG32" s="60"/>
      <c r="AH32" s="60"/>
      <c r="AI32" s="60"/>
      <c r="AJ32" s="60"/>
      <c r="AK32" s="60"/>
      <c r="AL32" s="36"/>
      <c r="AM32" s="36"/>
    </row>
    <row r="33" spans="2:39" hidden="1">
      <c r="B33" s="215"/>
      <c r="C33" s="217"/>
      <c r="D33" s="219"/>
      <c r="E33" s="61" t="s">
        <v>303</v>
      </c>
      <c r="F33" s="62">
        <f t="shared" ref="F33:L33" si="19">IF(ISBLANK(F32),"",IF(ISBLANK(F34),"",ROUND(F34-F32,10)))</f>
        <v>0</v>
      </c>
      <c r="G33" s="62">
        <f t="shared" si="19"/>
        <v>0</v>
      </c>
      <c r="H33" s="62">
        <f t="shared" si="19"/>
        <v>0</v>
      </c>
      <c r="I33" s="62">
        <f t="shared" si="19"/>
        <v>0</v>
      </c>
      <c r="J33" s="62">
        <f t="shared" si="19"/>
        <v>0</v>
      </c>
      <c r="K33" s="62">
        <f t="shared" si="19"/>
        <v>0</v>
      </c>
      <c r="L33" s="62">
        <f t="shared" si="19"/>
        <v>0</v>
      </c>
      <c r="M33" s="63" t="s">
        <v>304</v>
      </c>
      <c r="N33" s="63" t="str" cm="1">
        <f t="array" ref="N33">IFERROR(IF(M33="NO",MODE(IF($F$7:$S$7="YES",IF(F33:L33&gt;0,F33:L33))),MODE(IF($F$7:$S$7="YES",F33:L33))),"")</f>
        <v/>
      </c>
      <c r="O33" s="63" t="s">
        <v>304</v>
      </c>
      <c r="P33" s="63" t="str" cm="1">
        <f t="array" ref="P33">IFERROR(IF(O33="NO",MEDIAN(IF($F$7:$S$7="YES",IF(F33:L33&gt;0,F33:L33))),MEDIAN(IF($F$7:$S$7="YES",F33:L33))),"")</f>
        <v/>
      </c>
      <c r="Q33" s="63" t="str">
        <f>IF(N33="","Median","Mode")</f>
        <v>Median</v>
      </c>
      <c r="R33" s="60"/>
      <c r="S33" s="60"/>
      <c r="T33" s="60"/>
      <c r="U33" s="60"/>
      <c r="V33" s="60"/>
      <c r="W33" s="60"/>
      <c r="X33" s="60"/>
      <c r="Y33" s="60"/>
      <c r="Z33" s="60"/>
      <c r="AA33" s="60"/>
      <c r="AB33" s="60"/>
      <c r="AC33" s="60"/>
      <c r="AD33" s="60"/>
      <c r="AE33" s="60"/>
      <c r="AF33" s="60"/>
      <c r="AG33" s="60"/>
      <c r="AH33" s="60"/>
      <c r="AI33" s="60"/>
      <c r="AJ33" s="60"/>
      <c r="AK33" s="60"/>
      <c r="AL33" s="36"/>
      <c r="AM33" s="36"/>
    </row>
    <row r="34" spans="2:39" ht="15" hidden="1" customHeight="1" thickBot="1">
      <c r="B34" s="214">
        <f t="shared" ref="B34" si="20">B32+1</f>
        <v>13</v>
      </c>
      <c r="C34" s="216"/>
      <c r="D34" s="218"/>
      <c r="E34" s="56"/>
      <c r="F34" s="57">
        <v>0</v>
      </c>
      <c r="G34" s="57">
        <v>0</v>
      </c>
      <c r="H34" s="57">
        <v>0</v>
      </c>
      <c r="I34" s="57">
        <v>0</v>
      </c>
      <c r="J34" s="57">
        <v>0</v>
      </c>
      <c r="K34" s="57">
        <v>0</v>
      </c>
      <c r="L34" s="57">
        <v>0</v>
      </c>
      <c r="M34" s="58"/>
      <c r="N34" s="58"/>
      <c r="O34" s="58"/>
      <c r="P34" s="58"/>
      <c r="Q34" s="59"/>
      <c r="R34" s="60"/>
      <c r="S34" s="60"/>
      <c r="T34" s="60"/>
      <c r="U34" s="60"/>
      <c r="V34" s="60"/>
      <c r="W34" s="60"/>
      <c r="X34" s="60"/>
      <c r="Y34" s="60"/>
      <c r="Z34" s="60"/>
      <c r="AA34" s="60"/>
      <c r="AB34" s="60"/>
      <c r="AC34" s="60"/>
      <c r="AD34" s="60"/>
      <c r="AE34" s="60"/>
      <c r="AF34" s="60"/>
      <c r="AG34" s="60"/>
      <c r="AH34" s="60"/>
      <c r="AI34" s="60"/>
      <c r="AJ34" s="60"/>
      <c r="AK34" s="60"/>
      <c r="AL34" s="36"/>
      <c r="AM34" s="36"/>
    </row>
    <row r="35" spans="2:39" hidden="1">
      <c r="B35" s="215"/>
      <c r="C35" s="217"/>
      <c r="D35" s="219"/>
      <c r="E35" s="61" t="s">
        <v>303</v>
      </c>
      <c r="F35" s="62">
        <f t="shared" ref="F35:L35" si="21">IF(ISBLANK(F34),"",IF(ISBLANK(F36),"",ROUND(F36-F34,10)))</f>
        <v>0</v>
      </c>
      <c r="G35" s="62">
        <f t="shared" si="21"/>
        <v>0</v>
      </c>
      <c r="H35" s="62">
        <f t="shared" si="21"/>
        <v>0</v>
      </c>
      <c r="I35" s="62">
        <f t="shared" si="21"/>
        <v>0</v>
      </c>
      <c r="J35" s="62">
        <f t="shared" si="21"/>
        <v>0</v>
      </c>
      <c r="K35" s="62">
        <f t="shared" si="21"/>
        <v>0</v>
      </c>
      <c r="L35" s="62">
        <f t="shared" si="21"/>
        <v>0</v>
      </c>
      <c r="M35" s="63" t="s">
        <v>304</v>
      </c>
      <c r="N35" s="63" t="str" cm="1">
        <f t="array" ref="N35">IFERROR(IF(M35="NO",MODE(IF($F$7:$S$7="YES",IF(F35:L35&gt;0,F35:L35))),MODE(IF($F$7:$S$7="YES",F35:L35))),"")</f>
        <v/>
      </c>
      <c r="O35" s="63" t="s">
        <v>304</v>
      </c>
      <c r="P35" s="63" t="str" cm="1">
        <f t="array" ref="P35">IFERROR(IF(O35="NO",MEDIAN(IF($F$7:$S$7="YES",IF(F35:L35&gt;0,F35:L35))),MEDIAN(IF($F$7:$S$7="YES",F35:L35))),"")</f>
        <v/>
      </c>
      <c r="Q35" s="63" t="str">
        <f>IF(N35="","Median","Mode")</f>
        <v>Median</v>
      </c>
      <c r="R35" s="60"/>
      <c r="S35" s="60"/>
      <c r="T35" s="60"/>
      <c r="U35" s="60"/>
      <c r="V35" s="60"/>
      <c r="W35" s="60"/>
      <c r="X35" s="60"/>
      <c r="Y35" s="60"/>
      <c r="Z35" s="60"/>
      <c r="AA35" s="60"/>
      <c r="AB35" s="60"/>
      <c r="AC35" s="60"/>
      <c r="AD35" s="60"/>
      <c r="AE35" s="60"/>
      <c r="AF35" s="60"/>
      <c r="AG35" s="60"/>
      <c r="AH35" s="60"/>
      <c r="AI35" s="60"/>
      <c r="AJ35" s="60"/>
      <c r="AK35" s="60"/>
      <c r="AL35" s="36"/>
      <c r="AM35" s="36"/>
    </row>
    <row r="36" spans="2:39" ht="15.75" hidden="1" customHeight="1" thickBot="1">
      <c r="B36" s="214">
        <f t="shared" ref="B36" si="22">B34+1</f>
        <v>14</v>
      </c>
      <c r="C36" s="216"/>
      <c r="D36" s="218"/>
      <c r="E36" s="56"/>
      <c r="F36" s="57">
        <v>0</v>
      </c>
      <c r="G36" s="57">
        <v>0</v>
      </c>
      <c r="H36" s="57">
        <v>0</v>
      </c>
      <c r="I36" s="57">
        <v>0</v>
      </c>
      <c r="J36" s="57">
        <v>0</v>
      </c>
      <c r="K36" s="57">
        <v>0</v>
      </c>
      <c r="L36" s="57">
        <v>0</v>
      </c>
      <c r="M36" s="58"/>
      <c r="N36" s="58"/>
      <c r="O36" s="58"/>
      <c r="P36" s="58"/>
      <c r="Q36" s="59"/>
      <c r="R36" s="60"/>
      <c r="S36" s="60"/>
      <c r="T36" s="60"/>
      <c r="U36" s="60"/>
      <c r="V36" s="60"/>
      <c r="W36" s="60"/>
      <c r="X36" s="60"/>
      <c r="Y36" s="60"/>
      <c r="Z36" s="60"/>
      <c r="AA36" s="60"/>
      <c r="AB36" s="60"/>
      <c r="AC36" s="60"/>
      <c r="AD36" s="60"/>
      <c r="AE36" s="60"/>
      <c r="AF36" s="60"/>
      <c r="AG36" s="60"/>
      <c r="AH36" s="60"/>
      <c r="AI36" s="60"/>
      <c r="AJ36" s="60"/>
      <c r="AK36" s="60"/>
      <c r="AL36" s="36"/>
      <c r="AM36" s="36"/>
    </row>
    <row r="37" spans="2:39" hidden="1">
      <c r="B37" s="215"/>
      <c r="C37" s="217"/>
      <c r="D37" s="219"/>
      <c r="E37" s="61" t="s">
        <v>303</v>
      </c>
      <c r="F37" s="62">
        <f t="shared" ref="F37:L37" si="23">IF(ISBLANK(F36),"",IF(ISBLANK(F38),"",ROUND(F38-F36,10)))</f>
        <v>0</v>
      </c>
      <c r="G37" s="62">
        <f t="shared" si="23"/>
        <v>0</v>
      </c>
      <c r="H37" s="62">
        <f t="shared" si="23"/>
        <v>0</v>
      </c>
      <c r="I37" s="62">
        <f t="shared" si="23"/>
        <v>0</v>
      </c>
      <c r="J37" s="62">
        <f t="shared" si="23"/>
        <v>0</v>
      </c>
      <c r="K37" s="62">
        <f t="shared" si="23"/>
        <v>0</v>
      </c>
      <c r="L37" s="62">
        <f t="shared" si="23"/>
        <v>0</v>
      </c>
      <c r="M37" s="63" t="s">
        <v>304</v>
      </c>
      <c r="N37" s="63" t="str" cm="1">
        <f t="array" ref="N37">IFERROR(IF(M37="NO",MODE(IF($F$7:$S$7="YES",IF(F37:L37&gt;0,F37:L37))),MODE(IF($F$7:$S$7="YES",F37:L37))),"")</f>
        <v/>
      </c>
      <c r="O37" s="63" t="s">
        <v>304</v>
      </c>
      <c r="P37" s="63" t="str" cm="1">
        <f t="array" ref="P37">IFERROR(IF(O37="NO",MEDIAN(IF($F$7:$S$7="YES",IF(F37:L37&gt;0,F37:L37))),MEDIAN(IF($F$7:$S$7="YES",F37:L37))),"")</f>
        <v/>
      </c>
      <c r="Q37" s="63" t="str">
        <f>IF(N37="","Median","Mode")</f>
        <v>Median</v>
      </c>
      <c r="R37" s="60"/>
      <c r="S37" s="60"/>
      <c r="T37" s="60"/>
      <c r="U37" s="60"/>
      <c r="V37" s="60"/>
      <c r="W37" s="60"/>
      <c r="X37" s="60"/>
      <c r="Y37" s="60"/>
      <c r="Z37" s="60"/>
      <c r="AA37" s="60"/>
      <c r="AB37" s="60"/>
      <c r="AC37" s="60"/>
      <c r="AD37" s="60"/>
      <c r="AE37" s="60"/>
      <c r="AF37" s="60"/>
      <c r="AG37" s="60"/>
      <c r="AH37" s="60"/>
      <c r="AI37" s="60"/>
      <c r="AJ37" s="60"/>
      <c r="AK37" s="60"/>
      <c r="AL37" s="36"/>
      <c r="AM37" s="36"/>
    </row>
    <row r="38" spans="2:39" ht="15" hidden="1" customHeight="1" thickBot="1">
      <c r="B38" s="214">
        <f t="shared" ref="B38" si="24">B36+1</f>
        <v>15</v>
      </c>
      <c r="C38" s="216"/>
      <c r="D38" s="218"/>
      <c r="E38" s="56"/>
      <c r="F38" s="57">
        <v>0</v>
      </c>
      <c r="G38" s="57">
        <v>0</v>
      </c>
      <c r="H38" s="57">
        <v>0</v>
      </c>
      <c r="I38" s="57">
        <v>0</v>
      </c>
      <c r="J38" s="57">
        <v>0</v>
      </c>
      <c r="K38" s="57">
        <v>0</v>
      </c>
      <c r="L38" s="57">
        <v>0</v>
      </c>
      <c r="M38" s="58"/>
      <c r="N38" s="58"/>
      <c r="O38" s="58"/>
      <c r="P38" s="58"/>
      <c r="Q38" s="59"/>
      <c r="R38" s="60"/>
      <c r="S38" s="60"/>
      <c r="T38" s="60"/>
      <c r="U38" s="60"/>
      <c r="V38" s="60"/>
      <c r="W38" s="60"/>
      <c r="X38" s="60"/>
      <c r="Y38" s="60"/>
      <c r="Z38" s="60"/>
      <c r="AA38" s="60"/>
      <c r="AB38" s="60"/>
      <c r="AC38" s="60"/>
      <c r="AD38" s="60"/>
      <c r="AE38" s="60"/>
      <c r="AF38" s="60"/>
      <c r="AG38" s="60"/>
      <c r="AH38" s="60"/>
      <c r="AI38" s="60"/>
      <c r="AJ38" s="60"/>
      <c r="AK38" s="60"/>
      <c r="AL38" s="36"/>
      <c r="AM38" s="36"/>
    </row>
    <row r="39" spans="2:39" hidden="1">
      <c r="B39" s="215"/>
      <c r="C39" s="217"/>
      <c r="D39" s="219"/>
      <c r="E39" s="61" t="s">
        <v>303</v>
      </c>
      <c r="F39" s="62">
        <f t="shared" ref="F39:L39" si="25">IF(ISBLANK(F38),"",IF(ISBLANK(F40),"",ROUND(F40-F38,10)))</f>
        <v>0</v>
      </c>
      <c r="G39" s="62">
        <f t="shared" si="25"/>
        <v>0</v>
      </c>
      <c r="H39" s="62">
        <f t="shared" si="25"/>
        <v>0</v>
      </c>
      <c r="I39" s="62">
        <f t="shared" si="25"/>
        <v>0</v>
      </c>
      <c r="J39" s="62">
        <f t="shared" si="25"/>
        <v>0</v>
      </c>
      <c r="K39" s="62">
        <f t="shared" si="25"/>
        <v>0</v>
      </c>
      <c r="L39" s="62">
        <f t="shared" si="25"/>
        <v>0</v>
      </c>
      <c r="M39" s="63" t="s">
        <v>304</v>
      </c>
      <c r="N39" s="63" t="str" cm="1">
        <f t="array" ref="N39">IFERROR(IF(M39="NO",MODE(IF($F$7:$S$7="YES",IF(F39:L39&gt;0,F39:L39))),MODE(IF($F$7:$S$7="YES",F39:L39))),"")</f>
        <v/>
      </c>
      <c r="O39" s="63" t="s">
        <v>304</v>
      </c>
      <c r="P39" s="63" t="str" cm="1">
        <f t="array" ref="P39">IFERROR(IF(O39="NO",MEDIAN(IF($F$7:$S$7="YES",IF(F39:L39&gt;0,F39:L39))),MEDIAN(IF($F$7:$S$7="YES",F39:L39))),"")</f>
        <v/>
      </c>
      <c r="Q39" s="63" t="str">
        <f t="shared" ref="Q39" si="26">IF(N39="","Median","Mode")</f>
        <v>Median</v>
      </c>
      <c r="R39" s="60"/>
      <c r="S39" s="60"/>
      <c r="T39" s="60"/>
      <c r="U39" s="60"/>
      <c r="V39" s="60"/>
      <c r="W39" s="60"/>
      <c r="X39" s="60"/>
      <c r="Y39" s="60"/>
      <c r="Z39" s="60"/>
      <c r="AA39" s="60"/>
      <c r="AB39" s="60"/>
      <c r="AC39" s="60"/>
      <c r="AD39" s="60"/>
      <c r="AE39" s="60"/>
      <c r="AF39" s="60"/>
      <c r="AG39" s="60"/>
      <c r="AH39" s="60"/>
      <c r="AI39" s="60"/>
      <c r="AJ39" s="60"/>
      <c r="AK39" s="60"/>
      <c r="AL39" s="36"/>
      <c r="AM39" s="36"/>
    </row>
    <row r="40" spans="2:39" ht="15" hidden="1" customHeight="1" thickBot="1">
      <c r="B40" s="214">
        <f t="shared" ref="B40" si="27">B38+1</f>
        <v>16</v>
      </c>
      <c r="C40" s="216"/>
      <c r="D40" s="218"/>
      <c r="E40" s="56"/>
      <c r="F40" s="57">
        <v>0</v>
      </c>
      <c r="G40" s="57">
        <v>0</v>
      </c>
      <c r="H40" s="57">
        <v>0</v>
      </c>
      <c r="I40" s="57">
        <v>0</v>
      </c>
      <c r="J40" s="57">
        <v>0</v>
      </c>
      <c r="K40" s="57">
        <v>0</v>
      </c>
      <c r="L40" s="57">
        <v>0</v>
      </c>
      <c r="M40" s="58"/>
      <c r="N40" s="58"/>
      <c r="O40" s="58"/>
      <c r="P40" s="58"/>
      <c r="Q40" s="59"/>
      <c r="R40" s="60"/>
      <c r="S40" s="60"/>
      <c r="T40" s="60"/>
      <c r="U40" s="60"/>
      <c r="V40" s="60"/>
      <c r="W40" s="60"/>
      <c r="X40" s="60"/>
      <c r="Y40" s="60"/>
      <c r="Z40" s="60"/>
      <c r="AA40" s="60"/>
      <c r="AB40" s="60"/>
      <c r="AC40" s="60"/>
      <c r="AD40" s="60"/>
      <c r="AE40" s="60"/>
      <c r="AF40" s="60"/>
      <c r="AG40" s="60"/>
      <c r="AH40" s="60"/>
      <c r="AI40" s="60"/>
      <c r="AJ40" s="60"/>
      <c r="AK40" s="60"/>
      <c r="AL40" s="36"/>
      <c r="AM40" s="36"/>
    </row>
    <row r="41" spans="2:39" hidden="1">
      <c r="B41" s="215"/>
      <c r="C41" s="217"/>
      <c r="D41" s="219"/>
      <c r="E41" s="61" t="s">
        <v>303</v>
      </c>
      <c r="F41" s="62">
        <f t="shared" ref="F41:L41" si="28">IF(ISBLANK(F40),"",IF(ISBLANK(F42),"",ROUND(F42-F40,10)))</f>
        <v>0</v>
      </c>
      <c r="G41" s="62">
        <f t="shared" si="28"/>
        <v>0</v>
      </c>
      <c r="H41" s="62">
        <f t="shared" si="28"/>
        <v>0</v>
      </c>
      <c r="I41" s="62">
        <f t="shared" si="28"/>
        <v>0</v>
      </c>
      <c r="J41" s="62">
        <f t="shared" si="28"/>
        <v>0</v>
      </c>
      <c r="K41" s="62">
        <f t="shared" si="28"/>
        <v>0</v>
      </c>
      <c r="L41" s="62">
        <f t="shared" si="28"/>
        <v>0</v>
      </c>
      <c r="M41" s="63" t="s">
        <v>304</v>
      </c>
      <c r="N41" s="63" t="str" cm="1">
        <f t="array" ref="N41">IFERROR(IF(M41="NO",MODE(IF($F$7:$S$7="YES",IF(F41:L41&gt;0,F41:L41))),MODE(IF($F$7:$S$7="YES",F41:L41))),"")</f>
        <v/>
      </c>
      <c r="O41" s="63" t="s">
        <v>304</v>
      </c>
      <c r="P41" s="63" t="str" cm="1">
        <f t="array" ref="P41">IFERROR(IF(O41="NO",MEDIAN(IF($F$7:$S$7="YES",IF(F41:L41&gt;0,F41:L41))),MEDIAN(IF($F$7:$S$7="YES",F41:L41))),"")</f>
        <v/>
      </c>
      <c r="Q41" s="63" t="str">
        <f t="shared" ref="Q41" si="29">IF(N41="","Median","Mode")</f>
        <v>Median</v>
      </c>
      <c r="R41" s="60"/>
      <c r="S41" s="60"/>
      <c r="T41" s="60"/>
      <c r="U41" s="60"/>
      <c r="V41" s="60"/>
      <c r="W41" s="60"/>
      <c r="X41" s="60"/>
      <c r="Y41" s="60"/>
      <c r="Z41" s="60"/>
      <c r="AA41" s="60"/>
      <c r="AB41" s="60"/>
      <c r="AC41" s="60"/>
      <c r="AD41" s="60"/>
      <c r="AE41" s="60"/>
      <c r="AF41" s="60"/>
      <c r="AG41" s="60"/>
      <c r="AH41" s="60"/>
      <c r="AI41" s="60"/>
      <c r="AJ41" s="60"/>
      <c r="AK41" s="60"/>
      <c r="AL41" s="36"/>
      <c r="AM41" s="36"/>
    </row>
    <row r="42" spans="2:39" ht="15" hidden="1" customHeight="1" thickBot="1">
      <c r="B42" s="214">
        <f t="shared" ref="B42" si="30">B40+1</f>
        <v>17</v>
      </c>
      <c r="C42" s="216"/>
      <c r="D42" s="218"/>
      <c r="E42" s="56"/>
      <c r="F42" s="57">
        <v>0</v>
      </c>
      <c r="G42" s="57">
        <v>0</v>
      </c>
      <c r="H42" s="57">
        <v>0</v>
      </c>
      <c r="I42" s="57">
        <v>0</v>
      </c>
      <c r="J42" s="57">
        <v>0</v>
      </c>
      <c r="K42" s="57">
        <v>0</v>
      </c>
      <c r="L42" s="57">
        <v>0</v>
      </c>
      <c r="M42" s="58"/>
      <c r="N42" s="58"/>
      <c r="O42" s="58"/>
      <c r="P42" s="58"/>
      <c r="Q42" s="59"/>
      <c r="R42" s="60"/>
      <c r="S42" s="60"/>
      <c r="T42" s="60"/>
      <c r="U42" s="60"/>
      <c r="V42" s="60"/>
      <c r="W42" s="60"/>
      <c r="X42" s="60"/>
      <c r="Y42" s="60"/>
      <c r="Z42" s="60"/>
      <c r="AA42" s="60"/>
      <c r="AB42" s="60"/>
      <c r="AC42" s="60"/>
      <c r="AD42" s="60"/>
      <c r="AE42" s="60"/>
      <c r="AF42" s="60"/>
      <c r="AG42" s="60"/>
      <c r="AH42" s="60"/>
      <c r="AI42" s="60"/>
      <c r="AJ42" s="60"/>
      <c r="AK42" s="60"/>
      <c r="AL42" s="36"/>
      <c r="AM42" s="36"/>
    </row>
    <row r="43" spans="2:39" hidden="1">
      <c r="B43" s="215"/>
      <c r="C43" s="217"/>
      <c r="D43" s="219"/>
      <c r="E43" s="61" t="s">
        <v>303</v>
      </c>
      <c r="F43" s="62">
        <f t="shared" ref="F43:L43" si="31">IF(ISBLANK(F42),"",IF(ISBLANK(F44),"",ROUND(F44-F42,10)))</f>
        <v>0</v>
      </c>
      <c r="G43" s="62">
        <f t="shared" si="31"/>
        <v>0</v>
      </c>
      <c r="H43" s="62">
        <f t="shared" si="31"/>
        <v>0</v>
      </c>
      <c r="I43" s="62">
        <f t="shared" si="31"/>
        <v>0</v>
      </c>
      <c r="J43" s="62">
        <f t="shared" si="31"/>
        <v>0</v>
      </c>
      <c r="K43" s="62">
        <f t="shared" si="31"/>
        <v>0</v>
      </c>
      <c r="L43" s="62">
        <f t="shared" si="31"/>
        <v>0</v>
      </c>
      <c r="M43" s="63" t="s">
        <v>304</v>
      </c>
      <c r="N43" s="63" t="str" cm="1">
        <f t="array" ref="N43">IFERROR(IF(M43="NO",MODE(IF($F$7:$S$7="YES",IF(F43:L43&gt;0,F43:L43))),MODE(IF($F$7:$S$7="YES",F43:L43))),"")</f>
        <v/>
      </c>
      <c r="O43" s="63" t="s">
        <v>304</v>
      </c>
      <c r="P43" s="63" t="str" cm="1">
        <f t="array" ref="P43">IFERROR(IF(O43="NO",MEDIAN(IF($F$7:$S$7="YES",IF(F43:L43&gt;0,F43:L43))),MEDIAN(IF($F$7:$S$7="YES",F43:L43))),"")</f>
        <v/>
      </c>
      <c r="Q43" s="63" t="str">
        <f t="shared" ref="Q43" si="32">IF(N43="","Median","Mode")</f>
        <v>Median</v>
      </c>
      <c r="R43" s="60"/>
      <c r="S43" s="60"/>
      <c r="T43" s="60"/>
      <c r="U43" s="60"/>
      <c r="V43" s="60"/>
      <c r="W43" s="60"/>
      <c r="X43" s="60"/>
      <c r="Y43" s="60"/>
      <c r="Z43" s="60"/>
      <c r="AA43" s="60"/>
      <c r="AB43" s="60"/>
      <c r="AC43" s="60"/>
      <c r="AD43" s="60"/>
      <c r="AE43" s="60"/>
      <c r="AF43" s="60"/>
      <c r="AG43" s="60"/>
      <c r="AH43" s="60"/>
      <c r="AI43" s="60"/>
      <c r="AJ43" s="60"/>
      <c r="AK43" s="60"/>
      <c r="AL43" s="36"/>
      <c r="AM43" s="36"/>
    </row>
    <row r="44" spans="2:39" ht="15" hidden="1" customHeight="1" thickBot="1">
      <c r="B44" s="214">
        <f t="shared" ref="B44" si="33">B42+1</f>
        <v>18</v>
      </c>
      <c r="C44" s="216"/>
      <c r="D44" s="218"/>
      <c r="E44" s="56"/>
      <c r="F44" s="57">
        <v>0</v>
      </c>
      <c r="G44" s="57">
        <v>0</v>
      </c>
      <c r="H44" s="57">
        <v>0</v>
      </c>
      <c r="I44" s="57">
        <v>0</v>
      </c>
      <c r="J44" s="57">
        <v>0</v>
      </c>
      <c r="K44" s="57">
        <v>0</v>
      </c>
      <c r="L44" s="57">
        <v>0</v>
      </c>
      <c r="M44" s="58"/>
      <c r="N44" s="58"/>
      <c r="O44" s="58"/>
      <c r="P44" s="58"/>
      <c r="Q44" s="59"/>
      <c r="R44" s="60"/>
      <c r="S44" s="60"/>
      <c r="T44" s="60"/>
      <c r="U44" s="60"/>
      <c r="V44" s="60"/>
      <c r="W44" s="60"/>
      <c r="X44" s="60"/>
      <c r="Y44" s="60"/>
      <c r="Z44" s="60"/>
      <c r="AA44" s="60"/>
      <c r="AB44" s="60"/>
      <c r="AC44" s="60"/>
      <c r="AD44" s="60"/>
      <c r="AE44" s="60"/>
      <c r="AF44" s="60"/>
      <c r="AG44" s="60"/>
      <c r="AH44" s="60"/>
      <c r="AI44" s="60"/>
      <c r="AJ44" s="60"/>
      <c r="AK44" s="60"/>
      <c r="AL44" s="36"/>
      <c r="AM44" s="36"/>
    </row>
    <row r="45" spans="2:39" hidden="1">
      <c r="B45" s="215"/>
      <c r="C45" s="217"/>
      <c r="D45" s="219"/>
      <c r="E45" s="61" t="s">
        <v>303</v>
      </c>
      <c r="F45" s="62">
        <f t="shared" ref="F45:L45" si="34">IF(ISBLANK(F44),"",IF(ISBLANK(F46),"",ROUND(F46-F44,10)))</f>
        <v>0</v>
      </c>
      <c r="G45" s="62">
        <f t="shared" si="34"/>
        <v>0</v>
      </c>
      <c r="H45" s="62">
        <f t="shared" si="34"/>
        <v>0</v>
      </c>
      <c r="I45" s="62">
        <f t="shared" si="34"/>
        <v>0</v>
      </c>
      <c r="J45" s="62">
        <f t="shared" si="34"/>
        <v>0</v>
      </c>
      <c r="K45" s="62">
        <f t="shared" si="34"/>
        <v>0</v>
      </c>
      <c r="L45" s="62">
        <f t="shared" si="34"/>
        <v>0</v>
      </c>
      <c r="M45" s="63" t="s">
        <v>304</v>
      </c>
      <c r="N45" s="63" t="str" cm="1">
        <f t="array" ref="N45">IFERROR(IF(M45="NO",MODE(IF($F$7:$S$7="YES",IF(F45:L45&gt;0,F45:L45))),MODE(IF($F$7:$S$7="YES",F45:L45))),"")</f>
        <v/>
      </c>
      <c r="O45" s="63" t="s">
        <v>304</v>
      </c>
      <c r="P45" s="63" t="str" cm="1">
        <f t="array" ref="P45">IFERROR(IF(O45="NO",MEDIAN(IF($F$7:$S$7="YES",IF(F45:L45&gt;0,F45:L45))),MEDIAN(IF($F$7:$S$7="YES",F45:L45))),"")</f>
        <v/>
      </c>
      <c r="Q45" s="63" t="str">
        <f t="shared" ref="Q45" si="35">IF(N45="","Median","Mode")</f>
        <v>Median</v>
      </c>
      <c r="R45" s="60"/>
      <c r="S45" s="60"/>
      <c r="T45" s="60"/>
      <c r="U45" s="60"/>
      <c r="V45" s="60"/>
      <c r="W45" s="60"/>
      <c r="X45" s="60"/>
      <c r="Y45" s="60"/>
      <c r="Z45" s="60"/>
      <c r="AA45" s="60"/>
      <c r="AB45" s="60"/>
      <c r="AC45" s="60"/>
      <c r="AD45" s="60"/>
      <c r="AE45" s="60"/>
      <c r="AF45" s="60"/>
      <c r="AG45" s="60"/>
      <c r="AH45" s="60"/>
      <c r="AI45" s="60"/>
      <c r="AJ45" s="60"/>
      <c r="AK45" s="60"/>
      <c r="AL45" s="36"/>
      <c r="AM45" s="36"/>
    </row>
    <row r="46" spans="2:39" ht="15" hidden="1" customHeight="1" thickBot="1">
      <c r="B46" s="214">
        <f t="shared" ref="B46" si="36">B44+1</f>
        <v>19</v>
      </c>
      <c r="C46" s="216"/>
      <c r="D46" s="218"/>
      <c r="E46" s="56"/>
      <c r="F46" s="57">
        <v>0</v>
      </c>
      <c r="G46" s="57">
        <v>0</v>
      </c>
      <c r="H46" s="57">
        <v>0</v>
      </c>
      <c r="I46" s="57">
        <v>0</v>
      </c>
      <c r="J46" s="57">
        <v>0</v>
      </c>
      <c r="K46" s="57">
        <v>0</v>
      </c>
      <c r="L46" s="57">
        <v>0</v>
      </c>
      <c r="M46" s="58"/>
      <c r="N46" s="58"/>
      <c r="O46" s="58"/>
      <c r="P46" s="58"/>
      <c r="Q46" s="59"/>
      <c r="R46" s="60"/>
      <c r="S46" s="60"/>
      <c r="T46" s="60"/>
      <c r="U46" s="60"/>
      <c r="V46" s="60"/>
      <c r="W46" s="60"/>
      <c r="X46" s="60"/>
      <c r="Y46" s="60"/>
      <c r="Z46" s="60"/>
      <c r="AA46" s="60"/>
      <c r="AB46" s="60"/>
      <c r="AC46" s="60"/>
      <c r="AD46" s="60"/>
      <c r="AE46" s="60"/>
      <c r="AF46" s="60"/>
      <c r="AG46" s="60"/>
      <c r="AH46" s="60"/>
      <c r="AI46" s="60"/>
      <c r="AJ46" s="60"/>
      <c r="AK46" s="60"/>
      <c r="AL46" s="36"/>
      <c r="AM46" s="36"/>
    </row>
    <row r="47" spans="2:39" hidden="1">
      <c r="B47" s="215"/>
      <c r="C47" s="217"/>
      <c r="D47" s="219"/>
      <c r="E47" s="61" t="s">
        <v>303</v>
      </c>
      <c r="F47" s="62">
        <f t="shared" ref="F47:L47" si="37">IF(ISBLANK(F46),"",IF(ISBLANK(F48),"",ROUND(F48-F46,10)))</f>
        <v>0</v>
      </c>
      <c r="G47" s="62">
        <f t="shared" si="37"/>
        <v>0</v>
      </c>
      <c r="H47" s="62">
        <f t="shared" si="37"/>
        <v>0</v>
      </c>
      <c r="I47" s="62">
        <f t="shared" si="37"/>
        <v>0</v>
      </c>
      <c r="J47" s="62">
        <f t="shared" si="37"/>
        <v>0</v>
      </c>
      <c r="K47" s="62">
        <f t="shared" si="37"/>
        <v>0</v>
      </c>
      <c r="L47" s="62">
        <f t="shared" si="37"/>
        <v>0</v>
      </c>
      <c r="M47" s="63" t="s">
        <v>304</v>
      </c>
      <c r="N47" s="63" t="str" cm="1">
        <f t="array" ref="N47">IFERROR(IF(M47="NO",MODE(IF($F$7:$S$7="YES",IF(F47:L47&gt;0,F47:L47))),MODE(IF($F$7:$S$7="YES",F47:L47))),"")</f>
        <v/>
      </c>
      <c r="O47" s="63" t="s">
        <v>304</v>
      </c>
      <c r="P47" s="63" t="str" cm="1">
        <f t="array" ref="P47">IFERROR(IF(O47="NO",MEDIAN(IF($F$7:$S$7="YES",IF(F47:L47&gt;0,F47:L47))),MEDIAN(IF($F$7:$S$7="YES",F47:L47))),"")</f>
        <v/>
      </c>
      <c r="Q47" s="63" t="str">
        <f t="shared" ref="Q47" si="38">IF(N47="","Median","Mode")</f>
        <v>Median</v>
      </c>
      <c r="R47" s="60"/>
      <c r="S47" s="60"/>
      <c r="T47" s="60"/>
      <c r="U47" s="60"/>
      <c r="V47" s="60"/>
      <c r="W47" s="60"/>
      <c r="X47" s="60"/>
      <c r="Y47" s="60"/>
      <c r="Z47" s="60"/>
      <c r="AA47" s="60"/>
      <c r="AB47" s="60"/>
      <c r="AC47" s="60"/>
      <c r="AD47" s="60"/>
      <c r="AE47" s="60"/>
      <c r="AF47" s="60"/>
      <c r="AG47" s="60"/>
      <c r="AH47" s="60"/>
      <c r="AI47" s="60"/>
      <c r="AJ47" s="60"/>
      <c r="AK47" s="60"/>
      <c r="AL47" s="36"/>
      <c r="AM47" s="36"/>
    </row>
    <row r="48" spans="2:39" ht="15" hidden="1" customHeight="1" thickBot="1">
      <c r="B48" s="214">
        <f t="shared" ref="B48" si="39">B46+1</f>
        <v>20</v>
      </c>
      <c r="C48" s="216"/>
      <c r="D48" s="218"/>
      <c r="E48" s="56"/>
      <c r="F48" s="57">
        <v>0</v>
      </c>
      <c r="G48" s="57">
        <v>0</v>
      </c>
      <c r="H48" s="57">
        <v>0</v>
      </c>
      <c r="I48" s="57">
        <v>0</v>
      </c>
      <c r="J48" s="57">
        <v>0</v>
      </c>
      <c r="K48" s="57">
        <v>0</v>
      </c>
      <c r="L48" s="57">
        <v>0</v>
      </c>
      <c r="M48" s="58"/>
      <c r="N48" s="58"/>
      <c r="O48" s="58"/>
      <c r="P48" s="58"/>
      <c r="Q48" s="59"/>
      <c r="R48" s="60"/>
      <c r="S48" s="60"/>
      <c r="T48" s="60"/>
      <c r="U48" s="60"/>
      <c r="V48" s="60"/>
      <c r="W48" s="60"/>
      <c r="X48" s="60"/>
      <c r="Y48" s="60"/>
      <c r="Z48" s="60"/>
      <c r="AA48" s="60"/>
      <c r="AB48" s="60"/>
      <c r="AC48" s="60"/>
      <c r="AD48" s="60"/>
      <c r="AE48" s="60"/>
      <c r="AF48" s="60"/>
      <c r="AG48" s="60"/>
      <c r="AH48" s="60"/>
      <c r="AI48" s="60"/>
      <c r="AJ48" s="60"/>
      <c r="AK48" s="60"/>
      <c r="AL48" s="36"/>
      <c r="AM48" s="36"/>
    </row>
    <row r="49" spans="2:39" hidden="1">
      <c r="B49" s="215"/>
      <c r="C49" s="217"/>
      <c r="D49" s="219"/>
      <c r="E49" s="61" t="s">
        <v>303</v>
      </c>
      <c r="F49" s="62">
        <f t="shared" ref="F49:L49" si="40">IF(ISBLANK(F48),"",IF(ISBLANK(F50),"",ROUND(F50-F48,10)))</f>
        <v>0</v>
      </c>
      <c r="G49" s="62">
        <f t="shared" si="40"/>
        <v>0</v>
      </c>
      <c r="H49" s="62">
        <f t="shared" si="40"/>
        <v>0</v>
      </c>
      <c r="I49" s="62">
        <f t="shared" si="40"/>
        <v>0</v>
      </c>
      <c r="J49" s="62">
        <f t="shared" si="40"/>
        <v>0</v>
      </c>
      <c r="K49" s="62">
        <f t="shared" si="40"/>
        <v>0</v>
      </c>
      <c r="L49" s="62">
        <f t="shared" si="40"/>
        <v>0</v>
      </c>
      <c r="M49" s="63" t="s">
        <v>304</v>
      </c>
      <c r="N49" s="63" t="str" cm="1">
        <f t="array" ref="N49">IFERROR(IF(M49="NO",MODE(IF($F$7:$S$7="YES",IF(F49:L49&gt;0,F49:L49))),MODE(IF($F$7:$S$7="YES",F49:L49))),"")</f>
        <v/>
      </c>
      <c r="O49" s="63" t="s">
        <v>304</v>
      </c>
      <c r="P49" s="63" t="str" cm="1">
        <f t="array" ref="P49">IFERROR(IF(O49="NO",MEDIAN(IF($F$7:$S$7="YES",IF(F49:L49&gt;0,F49:L49))),MEDIAN(IF($F$7:$S$7="YES",F49:L49))),"")</f>
        <v/>
      </c>
      <c r="Q49" s="63" t="str">
        <f t="shared" ref="Q49" si="41">IF(N49="","Median","Mode")</f>
        <v>Median</v>
      </c>
      <c r="R49" s="60"/>
      <c r="S49" s="60"/>
      <c r="T49" s="60"/>
      <c r="U49" s="60"/>
      <c r="V49" s="60"/>
      <c r="W49" s="60"/>
      <c r="X49" s="60"/>
      <c r="Y49" s="60"/>
      <c r="Z49" s="60"/>
      <c r="AA49" s="60"/>
      <c r="AB49" s="60"/>
      <c r="AC49" s="60"/>
      <c r="AD49" s="60"/>
      <c r="AE49" s="60"/>
      <c r="AF49" s="60"/>
      <c r="AG49" s="60"/>
      <c r="AH49" s="60"/>
      <c r="AI49" s="60"/>
      <c r="AJ49" s="60"/>
      <c r="AK49" s="60"/>
      <c r="AL49" s="36"/>
      <c r="AM49" s="36"/>
    </row>
    <row r="50" spans="2:39" ht="15" hidden="1" customHeight="1" thickBot="1">
      <c r="B50" s="214">
        <f t="shared" ref="B50" si="42">B48+1</f>
        <v>21</v>
      </c>
      <c r="C50" s="216"/>
      <c r="D50" s="218"/>
      <c r="E50" s="56"/>
      <c r="F50" s="57">
        <v>0</v>
      </c>
      <c r="G50" s="57">
        <v>0</v>
      </c>
      <c r="H50" s="57">
        <v>0</v>
      </c>
      <c r="I50" s="57">
        <v>0</v>
      </c>
      <c r="J50" s="57">
        <v>0</v>
      </c>
      <c r="K50" s="57">
        <v>0</v>
      </c>
      <c r="L50" s="57">
        <v>0</v>
      </c>
      <c r="M50" s="58"/>
      <c r="N50" s="58"/>
      <c r="O50" s="58"/>
      <c r="P50" s="58"/>
      <c r="Q50" s="59"/>
      <c r="R50" s="60"/>
      <c r="S50" s="60"/>
      <c r="T50" s="60"/>
      <c r="U50" s="60"/>
      <c r="V50" s="60"/>
      <c r="W50" s="60"/>
      <c r="X50" s="60"/>
      <c r="Y50" s="60"/>
      <c r="Z50" s="60"/>
      <c r="AA50" s="60"/>
      <c r="AB50" s="60"/>
      <c r="AC50" s="60"/>
      <c r="AD50" s="60"/>
      <c r="AE50" s="60"/>
      <c r="AF50" s="60"/>
      <c r="AG50" s="60"/>
      <c r="AH50" s="60"/>
      <c r="AI50" s="60"/>
      <c r="AJ50" s="60"/>
      <c r="AK50" s="60"/>
      <c r="AL50" s="36"/>
      <c r="AM50" s="36"/>
    </row>
    <row r="51" spans="2:39" hidden="1">
      <c r="B51" s="215"/>
      <c r="C51" s="217"/>
      <c r="D51" s="219"/>
      <c r="E51" s="61" t="s">
        <v>303</v>
      </c>
      <c r="F51" s="62">
        <f t="shared" ref="F51:L51" si="43">IF(ISBLANK(F50),"",IF(ISBLANK(F52),"",ROUND(F52-F50,10)))</f>
        <v>0</v>
      </c>
      <c r="G51" s="62">
        <f t="shared" si="43"/>
        <v>0</v>
      </c>
      <c r="H51" s="62">
        <f t="shared" si="43"/>
        <v>0</v>
      </c>
      <c r="I51" s="62">
        <f t="shared" si="43"/>
        <v>0</v>
      </c>
      <c r="J51" s="62">
        <f t="shared" si="43"/>
        <v>0</v>
      </c>
      <c r="K51" s="62">
        <f t="shared" si="43"/>
        <v>0</v>
      </c>
      <c r="L51" s="62">
        <f t="shared" si="43"/>
        <v>0</v>
      </c>
      <c r="M51" s="63" t="s">
        <v>304</v>
      </c>
      <c r="N51" s="63" t="str" cm="1">
        <f t="array" ref="N51">IFERROR(IF(M51="NO",MODE(IF($F$7:$S$7="YES",IF(F51:L51&gt;0,F51:L51))),MODE(IF($F$7:$S$7="YES",F51:L51))),"")</f>
        <v/>
      </c>
      <c r="O51" s="63" t="s">
        <v>304</v>
      </c>
      <c r="P51" s="63" t="str" cm="1">
        <f t="array" ref="P51">IFERROR(IF(O51="NO",MEDIAN(IF($F$7:$S$7="YES",IF(F51:L51&gt;0,F51:L51))),MEDIAN(IF($F$7:$S$7="YES",F51:L51))),"")</f>
        <v/>
      </c>
      <c r="Q51" s="63" t="str">
        <f t="shared" ref="Q51" si="44">IF(N51="","Median","Mode")</f>
        <v>Median</v>
      </c>
      <c r="R51" s="60"/>
      <c r="S51" s="60"/>
      <c r="T51" s="60"/>
      <c r="U51" s="60"/>
      <c r="V51" s="60"/>
      <c r="W51" s="60"/>
      <c r="X51" s="60"/>
      <c r="Y51" s="60"/>
      <c r="Z51" s="60"/>
      <c r="AA51" s="60"/>
      <c r="AB51" s="60"/>
      <c r="AC51" s="60"/>
      <c r="AD51" s="60"/>
      <c r="AE51" s="60"/>
      <c r="AF51" s="60"/>
      <c r="AG51" s="60"/>
      <c r="AH51" s="60"/>
      <c r="AI51" s="60"/>
      <c r="AJ51" s="60"/>
      <c r="AK51" s="60"/>
      <c r="AL51" s="36"/>
      <c r="AM51" s="36"/>
    </row>
    <row r="52" spans="2:39" ht="15" hidden="1" customHeight="1" thickBot="1">
      <c r="B52" s="214">
        <f t="shared" ref="B52" si="45">B50+1</f>
        <v>22</v>
      </c>
      <c r="C52" s="216"/>
      <c r="D52" s="218"/>
      <c r="E52" s="56"/>
      <c r="F52" s="57">
        <v>0</v>
      </c>
      <c r="G52" s="57">
        <v>0</v>
      </c>
      <c r="H52" s="57">
        <v>0</v>
      </c>
      <c r="I52" s="57">
        <v>0</v>
      </c>
      <c r="J52" s="57">
        <v>0</v>
      </c>
      <c r="K52" s="57">
        <v>0</v>
      </c>
      <c r="L52" s="57">
        <v>0</v>
      </c>
      <c r="M52" s="58"/>
      <c r="N52" s="58"/>
      <c r="O52" s="58"/>
      <c r="P52" s="58"/>
      <c r="Q52" s="59"/>
      <c r="R52" s="60"/>
      <c r="S52" s="60"/>
      <c r="T52" s="60"/>
      <c r="U52" s="60"/>
      <c r="V52" s="60"/>
      <c r="W52" s="60"/>
      <c r="X52" s="60"/>
      <c r="Y52" s="60"/>
      <c r="Z52" s="60"/>
      <c r="AA52" s="60"/>
      <c r="AB52" s="60"/>
      <c r="AC52" s="60"/>
      <c r="AD52" s="60"/>
      <c r="AE52" s="60"/>
      <c r="AF52" s="60"/>
      <c r="AG52" s="60"/>
      <c r="AH52" s="60"/>
      <c r="AI52" s="60"/>
      <c r="AJ52" s="60"/>
      <c r="AK52" s="60"/>
      <c r="AL52" s="36"/>
      <c r="AM52" s="36"/>
    </row>
    <row r="53" spans="2:39" hidden="1">
      <c r="B53" s="215"/>
      <c r="C53" s="217"/>
      <c r="D53" s="219"/>
      <c r="E53" s="61" t="s">
        <v>303</v>
      </c>
      <c r="F53" s="62">
        <f t="shared" ref="F53:L53" si="46">IF(ISBLANK(F52),"",IF(ISBLANK(F54),"",ROUND(F54-F52,10)))</f>
        <v>0</v>
      </c>
      <c r="G53" s="62">
        <f t="shared" si="46"/>
        <v>0</v>
      </c>
      <c r="H53" s="62">
        <f t="shared" si="46"/>
        <v>0</v>
      </c>
      <c r="I53" s="62">
        <f t="shared" si="46"/>
        <v>0</v>
      </c>
      <c r="J53" s="62">
        <f t="shared" si="46"/>
        <v>0</v>
      </c>
      <c r="K53" s="62">
        <f t="shared" si="46"/>
        <v>0</v>
      </c>
      <c r="L53" s="62">
        <f t="shared" si="46"/>
        <v>0</v>
      </c>
      <c r="M53" s="63" t="s">
        <v>304</v>
      </c>
      <c r="N53" s="63" t="str" cm="1">
        <f t="array" ref="N53">IFERROR(IF(M53="NO",MODE(IF($F$7:$S$7="YES",IF(F53:L53&gt;0,F53:L53))),MODE(IF($F$7:$S$7="YES",F53:L53))),"")</f>
        <v/>
      </c>
      <c r="O53" s="63" t="s">
        <v>304</v>
      </c>
      <c r="P53" s="63" t="str" cm="1">
        <f t="array" ref="P53">IFERROR(IF(O53="NO",MEDIAN(IF($F$7:$S$7="YES",IF(F53:L53&gt;0,F53:L53))),MEDIAN(IF($F$7:$S$7="YES",F53:L53))),"")</f>
        <v/>
      </c>
      <c r="Q53" s="63" t="str">
        <f t="shared" ref="Q53" si="47">IF(N53="","Median","Mode")</f>
        <v>Median</v>
      </c>
      <c r="R53" s="60"/>
      <c r="S53" s="60"/>
      <c r="T53" s="60"/>
      <c r="U53" s="60"/>
      <c r="V53" s="60"/>
      <c r="W53" s="60"/>
      <c r="X53" s="60"/>
      <c r="Y53" s="60"/>
      <c r="Z53" s="60"/>
      <c r="AA53" s="60"/>
      <c r="AB53" s="60"/>
      <c r="AC53" s="60"/>
      <c r="AD53" s="60"/>
      <c r="AE53" s="60"/>
      <c r="AF53" s="60"/>
      <c r="AG53" s="60"/>
      <c r="AH53" s="60"/>
      <c r="AI53" s="60"/>
      <c r="AJ53" s="60"/>
      <c r="AK53" s="60"/>
      <c r="AL53" s="36"/>
      <c r="AM53" s="36"/>
    </row>
    <row r="54" spans="2:39" ht="15" hidden="1" customHeight="1" thickBot="1">
      <c r="B54" s="214">
        <f t="shared" ref="B54" si="48">B52+1</f>
        <v>23</v>
      </c>
      <c r="C54" s="216"/>
      <c r="D54" s="218"/>
      <c r="E54" s="56"/>
      <c r="F54" s="57">
        <v>0</v>
      </c>
      <c r="G54" s="57">
        <v>0</v>
      </c>
      <c r="H54" s="57">
        <v>0</v>
      </c>
      <c r="I54" s="57">
        <v>0</v>
      </c>
      <c r="J54" s="57">
        <v>0</v>
      </c>
      <c r="K54" s="57">
        <v>0</v>
      </c>
      <c r="L54" s="57">
        <v>0</v>
      </c>
      <c r="M54" s="58"/>
      <c r="N54" s="58"/>
      <c r="O54" s="58"/>
      <c r="P54" s="58"/>
      <c r="Q54" s="59"/>
      <c r="R54" s="60"/>
      <c r="S54" s="60"/>
      <c r="T54" s="60"/>
      <c r="U54" s="60"/>
      <c r="V54" s="60"/>
      <c r="W54" s="60"/>
      <c r="X54" s="60"/>
      <c r="Y54" s="60"/>
      <c r="Z54" s="60"/>
      <c r="AA54" s="60"/>
      <c r="AB54" s="60"/>
      <c r="AC54" s="60"/>
      <c r="AD54" s="60"/>
      <c r="AE54" s="60"/>
      <c r="AF54" s="60"/>
      <c r="AG54" s="60"/>
      <c r="AH54" s="60"/>
      <c r="AI54" s="60"/>
      <c r="AJ54" s="60"/>
      <c r="AK54" s="60"/>
      <c r="AL54" s="36"/>
      <c r="AM54" s="36"/>
    </row>
    <row r="55" spans="2:39" hidden="1">
      <c r="B55" s="215"/>
      <c r="C55" s="217"/>
      <c r="D55" s="219"/>
      <c r="E55" s="61" t="s">
        <v>303</v>
      </c>
      <c r="F55" s="62">
        <f t="shared" ref="F55:L55" si="49">IF(ISBLANK(F54),"",IF(ISBLANK(F56),"",ROUND(F56-F54,10)))</f>
        <v>0</v>
      </c>
      <c r="G55" s="62">
        <f t="shared" si="49"/>
        <v>0</v>
      </c>
      <c r="H55" s="62">
        <f t="shared" si="49"/>
        <v>0</v>
      </c>
      <c r="I55" s="62">
        <f t="shared" si="49"/>
        <v>0</v>
      </c>
      <c r="J55" s="62">
        <f t="shared" si="49"/>
        <v>0</v>
      </c>
      <c r="K55" s="62">
        <f t="shared" si="49"/>
        <v>0</v>
      </c>
      <c r="L55" s="62">
        <f t="shared" si="49"/>
        <v>0</v>
      </c>
      <c r="M55" s="63" t="s">
        <v>304</v>
      </c>
      <c r="N55" s="63" t="str" cm="1">
        <f t="array" ref="N55">IFERROR(IF(M55="NO",MODE(IF($F$7:$S$7="YES",IF(F55:L55&gt;0,F55:L55))),MODE(IF($F$7:$S$7="YES",F55:L55))),"")</f>
        <v/>
      </c>
      <c r="O55" s="63" t="s">
        <v>304</v>
      </c>
      <c r="P55" s="63" t="str" cm="1">
        <f t="array" ref="P55">IFERROR(IF(O55="NO",MEDIAN(IF($F$7:$S$7="YES",IF(F55:L55&gt;0,F55:L55))),MEDIAN(IF($F$7:$S$7="YES",F55:L55))),"")</f>
        <v/>
      </c>
      <c r="Q55" s="63" t="str">
        <f t="shared" ref="Q55" si="50">IF(N55="","Median","Mode")</f>
        <v>Median</v>
      </c>
      <c r="R55" s="60"/>
      <c r="S55" s="60"/>
      <c r="T55" s="60"/>
      <c r="U55" s="60"/>
      <c r="V55" s="60"/>
      <c r="W55" s="60"/>
      <c r="X55" s="60"/>
      <c r="Y55" s="60"/>
      <c r="Z55" s="60"/>
      <c r="AA55" s="60"/>
      <c r="AB55" s="60"/>
      <c r="AC55" s="60"/>
      <c r="AD55" s="60"/>
      <c r="AE55" s="60"/>
      <c r="AF55" s="60"/>
      <c r="AG55" s="60"/>
      <c r="AH55" s="60"/>
      <c r="AI55" s="60"/>
      <c r="AJ55" s="60"/>
      <c r="AK55" s="60"/>
      <c r="AL55" s="36"/>
      <c r="AM55" s="36"/>
    </row>
    <row r="56" spans="2:39" ht="15" hidden="1" customHeight="1" thickBot="1">
      <c r="B56" s="214">
        <f t="shared" ref="B56" si="51">B54+1</f>
        <v>24</v>
      </c>
      <c r="C56" s="216"/>
      <c r="D56" s="218"/>
      <c r="E56" s="56"/>
      <c r="F56" s="57">
        <v>0</v>
      </c>
      <c r="G56" s="57">
        <v>0</v>
      </c>
      <c r="H56" s="57">
        <v>0</v>
      </c>
      <c r="I56" s="57">
        <v>0</v>
      </c>
      <c r="J56" s="57">
        <v>0</v>
      </c>
      <c r="K56" s="57">
        <v>0</v>
      </c>
      <c r="L56" s="57">
        <v>0</v>
      </c>
      <c r="M56" s="58"/>
      <c r="N56" s="58"/>
      <c r="O56" s="58"/>
      <c r="P56" s="58"/>
      <c r="Q56" s="59"/>
      <c r="R56" s="60"/>
      <c r="S56" s="60"/>
      <c r="T56" s="60"/>
      <c r="U56" s="60"/>
      <c r="V56" s="60"/>
      <c r="W56" s="60"/>
      <c r="X56" s="60"/>
      <c r="Y56" s="60"/>
      <c r="Z56" s="60"/>
      <c r="AA56" s="60"/>
      <c r="AB56" s="60"/>
      <c r="AC56" s="60"/>
      <c r="AD56" s="60"/>
      <c r="AE56" s="60"/>
      <c r="AF56" s="60"/>
      <c r="AG56" s="60"/>
      <c r="AH56" s="60"/>
      <c r="AI56" s="60"/>
      <c r="AJ56" s="60"/>
      <c r="AK56" s="60"/>
      <c r="AL56" s="36"/>
      <c r="AM56" s="36"/>
    </row>
    <row r="57" spans="2:39" hidden="1">
      <c r="B57" s="215"/>
      <c r="C57" s="217"/>
      <c r="D57" s="219"/>
      <c r="E57" s="61" t="s">
        <v>303</v>
      </c>
      <c r="F57" s="62">
        <f t="shared" ref="F57:L57" si="52">IF(ISBLANK(F56),"",IF(ISBLANK(F58),"",ROUND(F58-F56,10)))</f>
        <v>0</v>
      </c>
      <c r="G57" s="62">
        <f t="shared" si="52"/>
        <v>0</v>
      </c>
      <c r="H57" s="62">
        <f t="shared" si="52"/>
        <v>0</v>
      </c>
      <c r="I57" s="62">
        <f t="shared" si="52"/>
        <v>0</v>
      </c>
      <c r="J57" s="62">
        <f t="shared" si="52"/>
        <v>0</v>
      </c>
      <c r="K57" s="62">
        <f t="shared" si="52"/>
        <v>0</v>
      </c>
      <c r="L57" s="62">
        <f t="shared" si="52"/>
        <v>0</v>
      </c>
      <c r="M57" s="63" t="s">
        <v>304</v>
      </c>
      <c r="N57" s="63" t="str" cm="1">
        <f t="array" ref="N57">IFERROR(IF(M57="NO",MODE(IF($F$7:$S$7="YES",IF(F57:L57&gt;0,F57:L57))),MODE(IF($F$7:$S$7="YES",F57:L57))),"")</f>
        <v/>
      </c>
      <c r="O57" s="63" t="s">
        <v>304</v>
      </c>
      <c r="P57" s="63" t="str" cm="1">
        <f t="array" ref="P57">IFERROR(IF(O57="NO",MEDIAN(IF($F$7:$S$7="YES",IF(F57:L57&gt;0,F57:L57))),MEDIAN(IF($F$7:$S$7="YES",F57:L57))),"")</f>
        <v/>
      </c>
      <c r="Q57" s="63" t="str">
        <f t="shared" ref="Q57" si="53">IF(N57="","Median","Mode")</f>
        <v>Median</v>
      </c>
      <c r="R57" s="60"/>
      <c r="S57" s="60"/>
      <c r="T57" s="60"/>
      <c r="U57" s="60"/>
      <c r="V57" s="60"/>
      <c r="W57" s="60"/>
      <c r="X57" s="60"/>
      <c r="Y57" s="60"/>
      <c r="Z57" s="60"/>
      <c r="AA57" s="60"/>
      <c r="AB57" s="60"/>
      <c r="AC57" s="60"/>
      <c r="AD57" s="60"/>
      <c r="AE57" s="60"/>
      <c r="AF57" s="60"/>
      <c r="AG57" s="60"/>
      <c r="AH57" s="60"/>
      <c r="AI57" s="60"/>
      <c r="AJ57" s="60"/>
      <c r="AK57" s="60"/>
      <c r="AL57" s="36"/>
      <c r="AM57" s="36"/>
    </row>
    <row r="58" spans="2:39" ht="15" hidden="1" customHeight="1" thickBot="1">
      <c r="B58" s="214">
        <f t="shared" ref="B58" si="54">B56+1</f>
        <v>25</v>
      </c>
      <c r="C58" s="216"/>
      <c r="D58" s="218"/>
      <c r="E58" s="56"/>
      <c r="F58" s="57">
        <v>0</v>
      </c>
      <c r="G58" s="57">
        <v>0</v>
      </c>
      <c r="H58" s="57">
        <v>0</v>
      </c>
      <c r="I58" s="57">
        <v>0</v>
      </c>
      <c r="J58" s="57">
        <v>0</v>
      </c>
      <c r="K58" s="57">
        <v>0</v>
      </c>
      <c r="L58" s="57">
        <v>0</v>
      </c>
      <c r="M58" s="58"/>
      <c r="N58" s="58"/>
      <c r="O58" s="58"/>
      <c r="P58" s="58"/>
      <c r="Q58" s="59"/>
      <c r="R58" s="60"/>
      <c r="S58" s="60"/>
      <c r="T58" s="60"/>
      <c r="U58" s="60"/>
      <c r="V58" s="60"/>
      <c r="W58" s="60"/>
      <c r="X58" s="60"/>
      <c r="Y58" s="60"/>
      <c r="Z58" s="60"/>
      <c r="AA58" s="60"/>
      <c r="AB58" s="60"/>
      <c r="AC58" s="60"/>
      <c r="AD58" s="60"/>
      <c r="AE58" s="60"/>
      <c r="AF58" s="60"/>
      <c r="AG58" s="60"/>
      <c r="AH58" s="60"/>
      <c r="AI58" s="60"/>
      <c r="AJ58" s="60"/>
      <c r="AK58" s="60"/>
      <c r="AL58" s="36"/>
      <c r="AM58" s="36"/>
    </row>
    <row r="59" spans="2:39" hidden="1">
      <c r="B59" s="215"/>
      <c r="C59" s="217"/>
      <c r="D59" s="219"/>
      <c r="E59" s="61" t="s">
        <v>303</v>
      </c>
      <c r="F59" s="62">
        <f t="shared" ref="F59:L59" si="55">IF(ISBLANK(F58),"",IF(ISBLANK(F60),"",ROUND(F60-F58,10)))</f>
        <v>0</v>
      </c>
      <c r="G59" s="62">
        <f t="shared" si="55"/>
        <v>0</v>
      </c>
      <c r="H59" s="62">
        <f t="shared" si="55"/>
        <v>0</v>
      </c>
      <c r="I59" s="62">
        <f t="shared" si="55"/>
        <v>0</v>
      </c>
      <c r="J59" s="62">
        <f t="shared" si="55"/>
        <v>0</v>
      </c>
      <c r="K59" s="62">
        <f t="shared" si="55"/>
        <v>0</v>
      </c>
      <c r="L59" s="62">
        <f t="shared" si="55"/>
        <v>0</v>
      </c>
      <c r="M59" s="63" t="s">
        <v>304</v>
      </c>
      <c r="N59" s="63" t="str" cm="1">
        <f t="array" ref="N59">IFERROR(IF(M59="NO",MODE(IF($F$7:$S$7="YES",IF(F59:L59&gt;0,F59:L59))),MODE(IF($F$7:$S$7="YES",F59:L59))),"")</f>
        <v/>
      </c>
      <c r="O59" s="63" t="s">
        <v>304</v>
      </c>
      <c r="P59" s="63" t="str" cm="1">
        <f t="array" ref="P59">IFERROR(IF(O59="NO",MEDIAN(IF($F$7:$S$7="YES",IF(F59:L59&gt;0,F59:L59))),MEDIAN(IF($F$7:$S$7="YES",F59:L59))),"")</f>
        <v/>
      </c>
      <c r="Q59" s="63" t="str">
        <f t="shared" ref="Q59" si="56">IF(N59="","Median","Mode")</f>
        <v>Median</v>
      </c>
      <c r="R59" s="60"/>
      <c r="S59" s="60"/>
      <c r="T59" s="60"/>
      <c r="U59" s="60"/>
      <c r="V59" s="60"/>
      <c r="W59" s="60"/>
      <c r="X59" s="60"/>
      <c r="Y59" s="60"/>
      <c r="Z59" s="60"/>
      <c r="AA59" s="60"/>
      <c r="AB59" s="60"/>
      <c r="AC59" s="60"/>
      <c r="AD59" s="60"/>
      <c r="AE59" s="60"/>
      <c r="AF59" s="60"/>
      <c r="AG59" s="60"/>
      <c r="AH59" s="60"/>
      <c r="AI59" s="60"/>
      <c r="AJ59" s="60"/>
      <c r="AK59" s="60"/>
      <c r="AL59" s="36"/>
      <c r="AM59" s="36"/>
    </row>
    <row r="60" spans="2:39" ht="15" hidden="1" customHeight="1" thickBot="1">
      <c r="B60" s="214">
        <f t="shared" ref="B60" si="57">B58+1</f>
        <v>26</v>
      </c>
      <c r="C60" s="216"/>
      <c r="D60" s="218"/>
      <c r="E60" s="56"/>
      <c r="F60" s="57">
        <v>0</v>
      </c>
      <c r="G60" s="57">
        <v>0</v>
      </c>
      <c r="H60" s="57">
        <v>0</v>
      </c>
      <c r="I60" s="57">
        <v>0</v>
      </c>
      <c r="J60" s="57">
        <v>0</v>
      </c>
      <c r="K60" s="57">
        <v>0</v>
      </c>
      <c r="L60" s="57">
        <v>0</v>
      </c>
      <c r="M60" s="58"/>
      <c r="N60" s="58"/>
      <c r="O60" s="58"/>
      <c r="P60" s="58"/>
      <c r="Q60" s="59"/>
      <c r="R60" s="60"/>
      <c r="S60" s="60"/>
      <c r="T60" s="60"/>
      <c r="U60" s="60"/>
      <c r="V60" s="60"/>
      <c r="W60" s="60"/>
      <c r="X60" s="60"/>
      <c r="Y60" s="60"/>
      <c r="Z60" s="60"/>
      <c r="AA60" s="60"/>
      <c r="AB60" s="60"/>
      <c r="AC60" s="60"/>
      <c r="AD60" s="60"/>
      <c r="AE60" s="60"/>
      <c r="AF60" s="60"/>
      <c r="AG60" s="60"/>
      <c r="AH60" s="60"/>
      <c r="AI60" s="60"/>
      <c r="AJ60" s="60"/>
      <c r="AK60" s="60"/>
      <c r="AL60" s="36"/>
      <c r="AM60" s="36"/>
    </row>
    <row r="61" spans="2:39" hidden="1">
      <c r="B61" s="215"/>
      <c r="C61" s="217"/>
      <c r="D61" s="219"/>
      <c r="E61" s="61" t="s">
        <v>303</v>
      </c>
      <c r="F61" s="62">
        <f t="shared" ref="F61:L61" si="58">IF(ISBLANK(F60),"",IF(ISBLANK(F62),"",ROUND(F62-F60,10)))</f>
        <v>0</v>
      </c>
      <c r="G61" s="62">
        <f t="shared" si="58"/>
        <v>0</v>
      </c>
      <c r="H61" s="62">
        <f t="shared" si="58"/>
        <v>0</v>
      </c>
      <c r="I61" s="62">
        <f t="shared" si="58"/>
        <v>0</v>
      </c>
      <c r="J61" s="62">
        <f t="shared" si="58"/>
        <v>0</v>
      </c>
      <c r="K61" s="62">
        <f t="shared" si="58"/>
        <v>0</v>
      </c>
      <c r="L61" s="62">
        <f t="shared" si="58"/>
        <v>0</v>
      </c>
      <c r="M61" s="63" t="s">
        <v>304</v>
      </c>
      <c r="N61" s="63" t="str" cm="1">
        <f t="array" ref="N61">IFERROR(IF(M61="NO",MODE(IF($F$7:$S$7="YES",IF(F61:L61&gt;0,F61:L61))),MODE(IF($F$7:$S$7="YES",F61:L61))),"")</f>
        <v/>
      </c>
      <c r="O61" s="63" t="s">
        <v>304</v>
      </c>
      <c r="P61" s="63" t="str" cm="1">
        <f t="array" ref="P61">IFERROR(IF(O61="NO",MEDIAN(IF($F$7:$S$7="YES",IF(F61:L61&gt;0,F61:L61))),MEDIAN(IF($F$7:$S$7="YES",F61:L61))),"")</f>
        <v/>
      </c>
      <c r="Q61" s="63" t="str">
        <f t="shared" ref="Q61" si="59">IF(N61="","Median","Mode")</f>
        <v>Median</v>
      </c>
      <c r="R61" s="60"/>
      <c r="S61" s="60"/>
      <c r="T61" s="60"/>
      <c r="U61" s="60"/>
      <c r="V61" s="60"/>
      <c r="W61" s="60"/>
      <c r="X61" s="60"/>
      <c r="Y61" s="60"/>
      <c r="Z61" s="60"/>
      <c r="AA61" s="60"/>
      <c r="AB61" s="60"/>
      <c r="AC61" s="60"/>
      <c r="AD61" s="60"/>
      <c r="AE61" s="60"/>
      <c r="AF61" s="60"/>
      <c r="AG61" s="60"/>
      <c r="AH61" s="60"/>
      <c r="AI61" s="60"/>
      <c r="AJ61" s="60"/>
      <c r="AK61" s="60"/>
      <c r="AL61" s="36"/>
      <c r="AM61" s="36"/>
    </row>
    <row r="62" spans="2:39" ht="15" hidden="1" customHeight="1" thickBot="1">
      <c r="B62" s="214">
        <f t="shared" ref="B62" si="60">B60+1</f>
        <v>27</v>
      </c>
      <c r="C62" s="216"/>
      <c r="D62" s="218"/>
      <c r="E62" s="56"/>
      <c r="F62" s="57">
        <v>0</v>
      </c>
      <c r="G62" s="57">
        <v>0</v>
      </c>
      <c r="H62" s="57">
        <v>0</v>
      </c>
      <c r="I62" s="57">
        <v>0</v>
      </c>
      <c r="J62" s="57">
        <v>0</v>
      </c>
      <c r="K62" s="57">
        <v>0</v>
      </c>
      <c r="L62" s="57">
        <v>0</v>
      </c>
      <c r="M62" s="58"/>
      <c r="N62" s="58"/>
      <c r="O62" s="58"/>
      <c r="P62" s="58"/>
      <c r="Q62" s="59"/>
      <c r="R62" s="60"/>
      <c r="S62" s="60"/>
      <c r="T62" s="60"/>
      <c r="U62" s="60"/>
      <c r="V62" s="60"/>
      <c r="W62" s="60"/>
      <c r="X62" s="60"/>
      <c r="Y62" s="60"/>
      <c r="Z62" s="60"/>
      <c r="AA62" s="60"/>
      <c r="AB62" s="60"/>
      <c r="AC62" s="60"/>
      <c r="AD62" s="60"/>
      <c r="AE62" s="60"/>
      <c r="AF62" s="60"/>
      <c r="AG62" s="60"/>
      <c r="AH62" s="60"/>
      <c r="AI62" s="60"/>
      <c r="AJ62" s="60"/>
      <c r="AK62" s="60"/>
      <c r="AL62" s="36"/>
      <c r="AM62" s="36"/>
    </row>
    <row r="63" spans="2:39" hidden="1">
      <c r="B63" s="215"/>
      <c r="C63" s="217"/>
      <c r="D63" s="219"/>
      <c r="E63" s="61" t="s">
        <v>303</v>
      </c>
      <c r="F63" s="62">
        <f t="shared" ref="F63:L63" si="61">IF(ISBLANK(F62),"",IF(ISBLANK(F64),"",ROUND(F64-F62,10)))</f>
        <v>0</v>
      </c>
      <c r="G63" s="62">
        <f t="shared" si="61"/>
        <v>0</v>
      </c>
      <c r="H63" s="62">
        <f t="shared" si="61"/>
        <v>0</v>
      </c>
      <c r="I63" s="62">
        <f t="shared" si="61"/>
        <v>0</v>
      </c>
      <c r="J63" s="62">
        <f t="shared" si="61"/>
        <v>0</v>
      </c>
      <c r="K63" s="62">
        <f t="shared" si="61"/>
        <v>0</v>
      </c>
      <c r="L63" s="62">
        <f t="shared" si="61"/>
        <v>0</v>
      </c>
      <c r="M63" s="63" t="s">
        <v>304</v>
      </c>
      <c r="N63" s="63" t="str" cm="1">
        <f t="array" ref="N63">IFERROR(IF(M63="NO",MODE(IF($F$7:$S$7="YES",IF(F63:L63&gt;0,F63:L63))),MODE(IF($F$7:$S$7="YES",F63:L63))),"")</f>
        <v/>
      </c>
      <c r="O63" s="63" t="s">
        <v>304</v>
      </c>
      <c r="P63" s="63" t="str" cm="1">
        <f t="array" ref="P63">IFERROR(IF(O63="NO",MEDIAN(IF($F$7:$S$7="YES",IF(F63:L63&gt;0,F63:L63))),MEDIAN(IF($F$7:$S$7="YES",F63:L63))),"")</f>
        <v/>
      </c>
      <c r="Q63" s="63" t="str">
        <f t="shared" ref="Q63" si="62">IF(N63="","Median","Mode")</f>
        <v>Median</v>
      </c>
      <c r="R63" s="60"/>
      <c r="S63" s="60"/>
      <c r="T63" s="60"/>
      <c r="U63" s="60"/>
      <c r="V63" s="60"/>
      <c r="W63" s="60"/>
      <c r="X63" s="60"/>
      <c r="Y63" s="60"/>
      <c r="Z63" s="60"/>
      <c r="AA63" s="60"/>
      <c r="AB63" s="60"/>
      <c r="AC63" s="60"/>
      <c r="AD63" s="60"/>
      <c r="AE63" s="60"/>
      <c r="AF63" s="60"/>
      <c r="AG63" s="60"/>
      <c r="AH63" s="60"/>
      <c r="AI63" s="60"/>
      <c r="AJ63" s="60"/>
      <c r="AK63" s="60"/>
      <c r="AL63" s="36"/>
      <c r="AM63" s="36"/>
    </row>
    <row r="64" spans="2:39" ht="15" hidden="1" customHeight="1" thickBot="1">
      <c r="B64" s="214">
        <f t="shared" ref="B64" si="63">B62+1</f>
        <v>28</v>
      </c>
      <c r="C64" s="216"/>
      <c r="D64" s="218"/>
      <c r="E64" s="56"/>
      <c r="F64" s="57">
        <v>0</v>
      </c>
      <c r="G64" s="57">
        <v>0</v>
      </c>
      <c r="H64" s="57">
        <v>0</v>
      </c>
      <c r="I64" s="57">
        <v>0</v>
      </c>
      <c r="J64" s="57">
        <v>0</v>
      </c>
      <c r="K64" s="57">
        <v>0</v>
      </c>
      <c r="L64" s="57">
        <v>0</v>
      </c>
      <c r="M64" s="58"/>
      <c r="N64" s="58"/>
      <c r="O64" s="58"/>
      <c r="P64" s="58"/>
      <c r="Q64" s="59"/>
      <c r="R64" s="60"/>
      <c r="S64" s="60"/>
      <c r="T64" s="60"/>
      <c r="U64" s="60"/>
      <c r="V64" s="60"/>
      <c r="W64" s="60"/>
      <c r="X64" s="60"/>
      <c r="Y64" s="60"/>
      <c r="Z64" s="60"/>
      <c r="AA64" s="60"/>
      <c r="AB64" s="60"/>
      <c r="AC64" s="60"/>
      <c r="AD64" s="60"/>
      <c r="AE64" s="60"/>
      <c r="AF64" s="60"/>
      <c r="AG64" s="60"/>
      <c r="AH64" s="60"/>
      <c r="AI64" s="60"/>
      <c r="AJ64" s="60"/>
      <c r="AK64" s="60"/>
      <c r="AL64" s="36"/>
      <c r="AM64" s="36"/>
    </row>
    <row r="65" spans="2:39" hidden="1">
      <c r="B65" s="215"/>
      <c r="C65" s="217"/>
      <c r="D65" s="219"/>
      <c r="E65" s="61" t="s">
        <v>303</v>
      </c>
      <c r="F65" s="62">
        <f t="shared" ref="F65:L65" si="64">IF(ISBLANK(F64),"",IF(ISBLANK(F66),"",ROUND(F66-F64,10)))</f>
        <v>0</v>
      </c>
      <c r="G65" s="62">
        <f t="shared" si="64"/>
        <v>0</v>
      </c>
      <c r="H65" s="62">
        <f t="shared" si="64"/>
        <v>0</v>
      </c>
      <c r="I65" s="62">
        <f t="shared" si="64"/>
        <v>0</v>
      </c>
      <c r="J65" s="62">
        <f t="shared" si="64"/>
        <v>0</v>
      </c>
      <c r="K65" s="62">
        <f t="shared" si="64"/>
        <v>0</v>
      </c>
      <c r="L65" s="62">
        <f t="shared" si="64"/>
        <v>0</v>
      </c>
      <c r="M65" s="63" t="s">
        <v>304</v>
      </c>
      <c r="N65" s="63" t="str" cm="1">
        <f t="array" ref="N65">IFERROR(IF(M65="NO",MODE(IF($F$7:$S$7="YES",IF(F65:L65&gt;0,F65:L65))),MODE(IF($F$7:$S$7="YES",F65:L65))),"")</f>
        <v/>
      </c>
      <c r="O65" s="63" t="s">
        <v>304</v>
      </c>
      <c r="P65" s="63" t="str" cm="1">
        <f t="array" ref="P65">IFERROR(IF(O65="NO",MEDIAN(IF($F$7:$S$7="YES",IF(F65:L65&gt;0,F65:L65))),MEDIAN(IF($F$7:$S$7="YES",F65:L65))),"")</f>
        <v/>
      </c>
      <c r="Q65" s="63" t="str">
        <f t="shared" ref="Q65" si="65">IF(N65="","Median","Mode")</f>
        <v>Median</v>
      </c>
      <c r="R65" s="60"/>
      <c r="S65" s="60"/>
      <c r="T65" s="60"/>
      <c r="U65" s="60"/>
      <c r="V65" s="60"/>
      <c r="W65" s="60"/>
      <c r="X65" s="60"/>
      <c r="Y65" s="60"/>
      <c r="Z65" s="60"/>
      <c r="AA65" s="60"/>
      <c r="AB65" s="60"/>
      <c r="AC65" s="60"/>
      <c r="AD65" s="60"/>
      <c r="AE65" s="60"/>
      <c r="AF65" s="60"/>
      <c r="AG65" s="60"/>
      <c r="AH65" s="60"/>
      <c r="AI65" s="60"/>
      <c r="AJ65" s="60"/>
      <c r="AK65" s="60"/>
      <c r="AL65" s="36"/>
      <c r="AM65" s="36"/>
    </row>
    <row r="66" spans="2:39" ht="15" hidden="1" customHeight="1" thickBot="1">
      <c r="B66" s="214">
        <f t="shared" ref="B66" si="66">B64+1</f>
        <v>29</v>
      </c>
      <c r="C66" s="216"/>
      <c r="D66" s="218"/>
      <c r="E66" s="56"/>
      <c r="F66" s="57">
        <v>0</v>
      </c>
      <c r="G66" s="57">
        <v>0</v>
      </c>
      <c r="H66" s="57">
        <v>0</v>
      </c>
      <c r="I66" s="57">
        <v>0</v>
      </c>
      <c r="J66" s="57">
        <v>0</v>
      </c>
      <c r="K66" s="57">
        <v>0</v>
      </c>
      <c r="L66" s="57">
        <v>0</v>
      </c>
      <c r="M66" s="58"/>
      <c r="N66" s="58"/>
      <c r="O66" s="58"/>
      <c r="P66" s="58"/>
      <c r="Q66" s="59"/>
      <c r="R66" s="60"/>
      <c r="S66" s="60"/>
      <c r="T66" s="60"/>
      <c r="U66" s="60"/>
      <c r="V66" s="60"/>
      <c r="W66" s="60"/>
      <c r="X66" s="60"/>
      <c r="Y66" s="60"/>
      <c r="Z66" s="60"/>
      <c r="AA66" s="60"/>
      <c r="AB66" s="60"/>
      <c r="AC66" s="60"/>
      <c r="AD66" s="60"/>
      <c r="AE66" s="60"/>
      <c r="AF66" s="60"/>
      <c r="AG66" s="60"/>
      <c r="AH66" s="60"/>
      <c r="AI66" s="60"/>
      <c r="AJ66" s="60"/>
      <c r="AK66" s="60"/>
      <c r="AL66" s="36"/>
      <c r="AM66" s="36"/>
    </row>
    <row r="67" spans="2:39" hidden="1">
      <c r="B67" s="215"/>
      <c r="C67" s="217"/>
      <c r="D67" s="219"/>
      <c r="E67" s="61" t="s">
        <v>303</v>
      </c>
      <c r="F67" s="62">
        <f t="shared" ref="F67:L67" si="67">IF(ISBLANK(F66),"",IF(ISBLANK(F68),"",ROUND(F68-F66,10)))</f>
        <v>0</v>
      </c>
      <c r="G67" s="62">
        <f t="shared" si="67"/>
        <v>0</v>
      </c>
      <c r="H67" s="62">
        <f t="shared" si="67"/>
        <v>0</v>
      </c>
      <c r="I67" s="62">
        <f t="shared" si="67"/>
        <v>0</v>
      </c>
      <c r="J67" s="62">
        <f t="shared" si="67"/>
        <v>0</v>
      </c>
      <c r="K67" s="62">
        <f t="shared" si="67"/>
        <v>0</v>
      </c>
      <c r="L67" s="62">
        <f t="shared" si="67"/>
        <v>0</v>
      </c>
      <c r="M67" s="63" t="s">
        <v>304</v>
      </c>
      <c r="N67" s="63" t="str" cm="1">
        <f t="array" ref="N67">IFERROR(IF(M67="NO",MODE(IF($F$7:$S$7="YES",IF(F67:L67&gt;0,F67:L67))),MODE(IF($F$7:$S$7="YES",F67:L67))),"")</f>
        <v/>
      </c>
      <c r="O67" s="63" t="s">
        <v>304</v>
      </c>
      <c r="P67" s="63" t="str" cm="1">
        <f t="array" ref="P67">IFERROR(IF(O67="NO",MEDIAN(IF($F$7:$S$7="YES",IF(F67:L67&gt;0,F67:L67))),MEDIAN(IF($F$7:$S$7="YES",F67:L67))),"")</f>
        <v/>
      </c>
      <c r="Q67" s="63" t="str">
        <f t="shared" ref="Q67" si="68">IF(N67="","Median","Mode")</f>
        <v>Median</v>
      </c>
      <c r="R67" s="60"/>
      <c r="S67" s="60"/>
      <c r="T67" s="60"/>
      <c r="U67" s="60"/>
      <c r="V67" s="60"/>
      <c r="W67" s="60"/>
      <c r="X67" s="60"/>
      <c r="Y67" s="60"/>
      <c r="Z67" s="60"/>
      <c r="AA67" s="60"/>
      <c r="AB67" s="60"/>
      <c r="AC67" s="60"/>
      <c r="AD67" s="60"/>
      <c r="AE67" s="60"/>
      <c r="AF67" s="60"/>
      <c r="AG67" s="60"/>
      <c r="AH67" s="60"/>
      <c r="AI67" s="60"/>
      <c r="AJ67" s="60"/>
      <c r="AK67" s="60"/>
      <c r="AL67" s="36"/>
      <c r="AM67" s="36"/>
    </row>
    <row r="68" spans="2:39" ht="15" hidden="1" customHeight="1" thickBot="1">
      <c r="B68" s="214">
        <f t="shared" ref="B68" si="69">B66+1</f>
        <v>30</v>
      </c>
      <c r="C68" s="216"/>
      <c r="D68" s="218"/>
      <c r="E68" s="56"/>
      <c r="F68" s="57">
        <v>0</v>
      </c>
      <c r="G68" s="57">
        <v>0</v>
      </c>
      <c r="H68" s="57">
        <v>0</v>
      </c>
      <c r="I68" s="57">
        <v>0</v>
      </c>
      <c r="J68" s="57">
        <v>0</v>
      </c>
      <c r="K68" s="57">
        <v>0</v>
      </c>
      <c r="L68" s="57">
        <v>0</v>
      </c>
      <c r="M68" s="58"/>
      <c r="N68" s="58"/>
      <c r="O68" s="58"/>
      <c r="P68" s="58"/>
      <c r="Q68" s="59"/>
      <c r="R68" s="60"/>
      <c r="S68" s="60"/>
      <c r="T68" s="60"/>
      <c r="U68" s="60"/>
      <c r="V68" s="60"/>
      <c r="W68" s="60"/>
      <c r="X68" s="60"/>
      <c r="Y68" s="60"/>
      <c r="Z68" s="60"/>
      <c r="AA68" s="60"/>
      <c r="AB68" s="60"/>
      <c r="AC68" s="60"/>
      <c r="AD68" s="60"/>
      <c r="AE68" s="60"/>
      <c r="AF68" s="60"/>
      <c r="AG68" s="60"/>
      <c r="AH68" s="60"/>
      <c r="AI68" s="60"/>
      <c r="AJ68" s="60"/>
      <c r="AK68" s="60"/>
      <c r="AL68" s="36"/>
      <c r="AM68" s="36"/>
    </row>
    <row r="69" spans="2:39" hidden="1">
      <c r="B69" s="215"/>
      <c r="C69" s="217"/>
      <c r="D69" s="219"/>
      <c r="E69" s="61" t="s">
        <v>303</v>
      </c>
      <c r="F69" s="62">
        <f t="shared" ref="F69:L69" si="70">IF(ISBLANK(F68),"",IF(ISBLANK(F70),"",ROUND(F70-F68,10)))</f>
        <v>0</v>
      </c>
      <c r="G69" s="62">
        <f t="shared" si="70"/>
        <v>0</v>
      </c>
      <c r="H69" s="62">
        <f t="shared" si="70"/>
        <v>0</v>
      </c>
      <c r="I69" s="62">
        <f t="shared" si="70"/>
        <v>0</v>
      </c>
      <c r="J69" s="62">
        <f t="shared" si="70"/>
        <v>0</v>
      </c>
      <c r="K69" s="62">
        <f t="shared" si="70"/>
        <v>0</v>
      </c>
      <c r="L69" s="62">
        <f t="shared" si="70"/>
        <v>0</v>
      </c>
      <c r="M69" s="63" t="s">
        <v>304</v>
      </c>
      <c r="N69" s="63" t="str" cm="1">
        <f t="array" ref="N69">IFERROR(IF(M69="NO",MODE(IF($F$7:$S$7="YES",IF(F69:L69&gt;0,F69:L69))),MODE(IF($F$7:$S$7="YES",F69:L69))),"")</f>
        <v/>
      </c>
      <c r="O69" s="63" t="s">
        <v>304</v>
      </c>
      <c r="P69" s="63" t="str" cm="1">
        <f t="array" ref="P69">IFERROR(IF(O69="NO",MEDIAN(IF($F$7:$S$7="YES",IF(F69:L69&gt;0,F69:L69))),MEDIAN(IF($F$7:$S$7="YES",F69:L69))),"")</f>
        <v/>
      </c>
      <c r="Q69" s="63" t="str">
        <f t="shared" ref="Q69" si="71">IF(N69="","Median","Mode")</f>
        <v>Median</v>
      </c>
      <c r="R69" s="60"/>
      <c r="S69" s="60"/>
      <c r="T69" s="60"/>
      <c r="U69" s="60"/>
      <c r="V69" s="60"/>
      <c r="W69" s="60"/>
      <c r="X69" s="60"/>
      <c r="Y69" s="60"/>
      <c r="Z69" s="60"/>
      <c r="AA69" s="60"/>
      <c r="AB69" s="60"/>
      <c r="AC69" s="60"/>
      <c r="AD69" s="60"/>
      <c r="AE69" s="60"/>
      <c r="AF69" s="60"/>
      <c r="AG69" s="60"/>
      <c r="AH69" s="60"/>
      <c r="AI69" s="60"/>
      <c r="AJ69" s="60"/>
      <c r="AK69" s="60"/>
      <c r="AL69" s="36"/>
      <c r="AM69" s="36"/>
    </row>
    <row r="70" spans="2:39" ht="15" hidden="1" customHeight="1" thickBot="1">
      <c r="B70" s="214">
        <f t="shared" ref="B70" si="72">B68+1</f>
        <v>31</v>
      </c>
      <c r="C70" s="216"/>
      <c r="D70" s="218"/>
      <c r="E70" s="56"/>
      <c r="F70" s="57">
        <v>0</v>
      </c>
      <c r="G70" s="57">
        <v>0</v>
      </c>
      <c r="H70" s="57">
        <v>0</v>
      </c>
      <c r="I70" s="57">
        <v>0</v>
      </c>
      <c r="J70" s="57">
        <v>0</v>
      </c>
      <c r="K70" s="57">
        <v>0</v>
      </c>
      <c r="L70" s="57">
        <v>0</v>
      </c>
      <c r="M70" s="58"/>
      <c r="N70" s="58"/>
      <c r="O70" s="58"/>
      <c r="P70" s="58"/>
      <c r="Q70" s="59"/>
      <c r="R70" s="60"/>
      <c r="S70" s="60"/>
      <c r="T70" s="60"/>
      <c r="U70" s="60"/>
      <c r="V70" s="60"/>
      <c r="W70" s="60"/>
      <c r="X70" s="60"/>
      <c r="Y70" s="60"/>
      <c r="Z70" s="60"/>
      <c r="AA70" s="60"/>
      <c r="AB70" s="60"/>
      <c r="AC70" s="60"/>
      <c r="AD70" s="60"/>
      <c r="AE70" s="60"/>
      <c r="AF70" s="60"/>
      <c r="AG70" s="60"/>
      <c r="AH70" s="60"/>
      <c r="AI70" s="60"/>
      <c r="AJ70" s="60"/>
      <c r="AK70" s="60"/>
      <c r="AL70" s="36"/>
      <c r="AM70" s="36"/>
    </row>
    <row r="71" spans="2:39" hidden="1">
      <c r="B71" s="215"/>
      <c r="C71" s="217"/>
      <c r="D71" s="219"/>
      <c r="E71" s="61" t="s">
        <v>303</v>
      </c>
      <c r="F71" s="62">
        <f t="shared" ref="F71:L71" si="73">IF(ISBLANK(F70),"",IF(ISBLANK(F72),"",ROUND(F72-F70,10)))</f>
        <v>0</v>
      </c>
      <c r="G71" s="62">
        <f t="shared" si="73"/>
        <v>0</v>
      </c>
      <c r="H71" s="62">
        <f t="shared" si="73"/>
        <v>0</v>
      </c>
      <c r="I71" s="62">
        <f t="shared" si="73"/>
        <v>0</v>
      </c>
      <c r="J71" s="62">
        <f t="shared" si="73"/>
        <v>0</v>
      </c>
      <c r="K71" s="62">
        <f t="shared" si="73"/>
        <v>0</v>
      </c>
      <c r="L71" s="62">
        <f t="shared" si="73"/>
        <v>0</v>
      </c>
      <c r="M71" s="63" t="s">
        <v>304</v>
      </c>
      <c r="N71" s="63" t="str" cm="1">
        <f t="array" ref="N71">IFERROR(IF(M71="NO",MODE(IF($F$7:$S$7="YES",IF(F71:L71&gt;0,F71:L71))),MODE(IF($F$7:$S$7="YES",F71:L71))),"")</f>
        <v/>
      </c>
      <c r="O71" s="63" t="s">
        <v>304</v>
      </c>
      <c r="P71" s="63" t="str" cm="1">
        <f t="array" ref="P71">IFERROR(IF(O71="NO",MEDIAN(IF($F$7:$S$7="YES",IF(F71:L71&gt;0,F71:L71))),MEDIAN(IF($F$7:$S$7="YES",F71:L71))),"")</f>
        <v/>
      </c>
      <c r="Q71" s="63" t="str">
        <f t="shared" ref="Q71" si="74">IF(N71="","Median","Mode")</f>
        <v>Median</v>
      </c>
      <c r="R71" s="60"/>
      <c r="S71" s="60"/>
      <c r="T71" s="60"/>
      <c r="U71" s="60"/>
      <c r="V71" s="60"/>
      <c r="W71" s="60"/>
      <c r="X71" s="60"/>
      <c r="Y71" s="60"/>
      <c r="Z71" s="60"/>
      <c r="AA71" s="60"/>
      <c r="AB71" s="60"/>
      <c r="AC71" s="60"/>
      <c r="AD71" s="60"/>
      <c r="AE71" s="60"/>
      <c r="AF71" s="60"/>
      <c r="AG71" s="60"/>
      <c r="AH71" s="60"/>
      <c r="AI71" s="60"/>
      <c r="AJ71" s="60"/>
      <c r="AK71" s="60"/>
      <c r="AL71" s="36"/>
      <c r="AM71" s="36"/>
    </row>
    <row r="72" spans="2:39" ht="15" hidden="1" customHeight="1" thickBot="1">
      <c r="B72" s="214">
        <f t="shared" ref="B72" si="75">B70+1</f>
        <v>32</v>
      </c>
      <c r="C72" s="216"/>
      <c r="D72" s="218"/>
      <c r="E72" s="56"/>
      <c r="F72" s="57">
        <v>0</v>
      </c>
      <c r="G72" s="57">
        <v>0</v>
      </c>
      <c r="H72" s="57">
        <v>0</v>
      </c>
      <c r="I72" s="57">
        <v>0</v>
      </c>
      <c r="J72" s="57">
        <v>0</v>
      </c>
      <c r="K72" s="57">
        <v>0</v>
      </c>
      <c r="L72" s="57">
        <v>0</v>
      </c>
      <c r="M72" s="58"/>
      <c r="N72" s="58"/>
      <c r="O72" s="58"/>
      <c r="P72" s="58"/>
      <c r="Q72" s="59"/>
      <c r="R72" s="60"/>
      <c r="S72" s="60"/>
      <c r="T72" s="60"/>
      <c r="U72" s="60"/>
      <c r="V72" s="60"/>
      <c r="W72" s="60"/>
      <c r="X72" s="60"/>
      <c r="Y72" s="60"/>
      <c r="Z72" s="60"/>
      <c r="AA72" s="60"/>
      <c r="AB72" s="60"/>
      <c r="AC72" s="60"/>
      <c r="AD72" s="60"/>
      <c r="AE72" s="60"/>
      <c r="AF72" s="60"/>
      <c r="AG72" s="60"/>
      <c r="AH72" s="60"/>
      <c r="AI72" s="60"/>
      <c r="AJ72" s="60"/>
      <c r="AK72" s="60"/>
      <c r="AL72" s="36"/>
      <c r="AM72" s="36"/>
    </row>
    <row r="73" spans="2:39" hidden="1">
      <c r="B73" s="215"/>
      <c r="C73" s="217"/>
      <c r="D73" s="219"/>
      <c r="E73" s="61" t="s">
        <v>303</v>
      </c>
      <c r="F73" s="62">
        <f t="shared" ref="F73:L73" si="76">IF(ISBLANK(F72),"",IF(ISBLANK(F74),"",ROUND(F74-F72,10)))</f>
        <v>0</v>
      </c>
      <c r="G73" s="62">
        <f t="shared" si="76"/>
        <v>0</v>
      </c>
      <c r="H73" s="62">
        <f t="shared" si="76"/>
        <v>0</v>
      </c>
      <c r="I73" s="62">
        <f t="shared" si="76"/>
        <v>0</v>
      </c>
      <c r="J73" s="62">
        <f t="shared" si="76"/>
        <v>0</v>
      </c>
      <c r="K73" s="62">
        <f t="shared" si="76"/>
        <v>0</v>
      </c>
      <c r="L73" s="62">
        <f t="shared" si="76"/>
        <v>0</v>
      </c>
      <c r="M73" s="63" t="s">
        <v>304</v>
      </c>
      <c r="N73" s="63" t="str" cm="1">
        <f t="array" ref="N73">IFERROR(IF(M73="NO",MODE(IF($F$7:$S$7="YES",IF(F73:L73&gt;0,F73:L73))),MODE(IF($F$7:$S$7="YES",F73:L73))),"")</f>
        <v/>
      </c>
      <c r="O73" s="63" t="s">
        <v>304</v>
      </c>
      <c r="P73" s="63" t="str" cm="1">
        <f t="array" ref="P73">IFERROR(IF(O73="NO",MEDIAN(IF($F$7:$S$7="YES",IF(F73:L73&gt;0,F73:L73))),MEDIAN(IF($F$7:$S$7="YES",F73:L73))),"")</f>
        <v/>
      </c>
      <c r="Q73" s="63" t="str">
        <f t="shared" ref="Q73" si="77">IF(N73="","Median","Mode")</f>
        <v>Median</v>
      </c>
      <c r="R73" s="60"/>
      <c r="S73" s="60"/>
      <c r="T73" s="60"/>
      <c r="U73" s="60"/>
      <c r="V73" s="60"/>
      <c r="W73" s="60"/>
      <c r="X73" s="60"/>
      <c r="Y73" s="60"/>
      <c r="Z73" s="60"/>
      <c r="AA73" s="60"/>
      <c r="AB73" s="60"/>
      <c r="AC73" s="60"/>
      <c r="AD73" s="60"/>
      <c r="AE73" s="60"/>
      <c r="AF73" s="60"/>
      <c r="AG73" s="60"/>
      <c r="AH73" s="60"/>
      <c r="AI73" s="60"/>
      <c r="AJ73" s="60"/>
      <c r="AK73" s="60"/>
      <c r="AL73" s="36"/>
      <c r="AM73" s="36"/>
    </row>
    <row r="74" spans="2:39" ht="15" hidden="1" customHeight="1" thickBot="1">
      <c r="B74" s="214">
        <f t="shared" ref="B74" si="78">B72+1</f>
        <v>33</v>
      </c>
      <c r="C74" s="216"/>
      <c r="D74" s="218"/>
      <c r="E74" s="56"/>
      <c r="F74" s="57">
        <v>0</v>
      </c>
      <c r="G74" s="57">
        <v>0</v>
      </c>
      <c r="H74" s="57">
        <v>0</v>
      </c>
      <c r="I74" s="57">
        <v>0</v>
      </c>
      <c r="J74" s="57">
        <v>0</v>
      </c>
      <c r="K74" s="57">
        <v>0</v>
      </c>
      <c r="L74" s="57">
        <v>0</v>
      </c>
      <c r="M74" s="58"/>
      <c r="N74" s="58"/>
      <c r="O74" s="58"/>
      <c r="P74" s="58"/>
      <c r="Q74" s="59"/>
      <c r="R74" s="60"/>
      <c r="S74" s="60"/>
      <c r="T74" s="60"/>
      <c r="U74" s="60"/>
      <c r="V74" s="60"/>
      <c r="W74" s="60"/>
      <c r="X74" s="60"/>
      <c r="Y74" s="60"/>
      <c r="Z74" s="60"/>
      <c r="AA74" s="60"/>
      <c r="AB74" s="60"/>
      <c r="AC74" s="60"/>
      <c r="AD74" s="60"/>
      <c r="AE74" s="60"/>
      <c r="AF74" s="60"/>
      <c r="AG74" s="60"/>
      <c r="AH74" s="60"/>
      <c r="AI74" s="60"/>
      <c r="AJ74" s="60"/>
      <c r="AK74" s="60"/>
      <c r="AL74" s="36"/>
      <c r="AM74" s="36"/>
    </row>
    <row r="75" spans="2:39" hidden="1">
      <c r="B75" s="215"/>
      <c r="C75" s="217"/>
      <c r="D75" s="219"/>
      <c r="E75" s="61" t="s">
        <v>303</v>
      </c>
      <c r="F75" s="62">
        <f t="shared" ref="F75:L75" si="79">IF(ISBLANK(F74),"",IF(ISBLANK(F76),"",ROUND(F76-F74,10)))</f>
        <v>0</v>
      </c>
      <c r="G75" s="62">
        <f t="shared" si="79"/>
        <v>0</v>
      </c>
      <c r="H75" s="62">
        <f t="shared" si="79"/>
        <v>0</v>
      </c>
      <c r="I75" s="62">
        <f t="shared" si="79"/>
        <v>0</v>
      </c>
      <c r="J75" s="62">
        <f t="shared" si="79"/>
        <v>0</v>
      </c>
      <c r="K75" s="62">
        <f t="shared" si="79"/>
        <v>0</v>
      </c>
      <c r="L75" s="62">
        <f t="shared" si="79"/>
        <v>0</v>
      </c>
      <c r="M75" s="63" t="s">
        <v>304</v>
      </c>
      <c r="N75" s="63" t="str" cm="1">
        <f t="array" ref="N75">IFERROR(IF(M75="NO",MODE(IF($F$7:$S$7="YES",IF(F75:L75&gt;0,F75:L75))),MODE(IF($F$7:$S$7="YES",F75:L75))),"")</f>
        <v/>
      </c>
      <c r="O75" s="63" t="s">
        <v>304</v>
      </c>
      <c r="P75" s="63" t="str" cm="1">
        <f t="array" ref="P75">IFERROR(IF(O75="NO",MEDIAN(IF($F$7:$S$7="YES",IF(F75:L75&gt;0,F75:L75))),MEDIAN(IF($F$7:$S$7="YES",F75:L75))),"")</f>
        <v/>
      </c>
      <c r="Q75" s="63" t="str">
        <f t="shared" ref="Q75" si="80">IF(N75="","Median","Mode")</f>
        <v>Median</v>
      </c>
      <c r="R75" s="60"/>
      <c r="S75" s="60"/>
      <c r="T75" s="60"/>
      <c r="U75" s="60"/>
      <c r="V75" s="60"/>
      <c r="W75" s="60"/>
      <c r="X75" s="60"/>
      <c r="Y75" s="60"/>
      <c r="Z75" s="60"/>
      <c r="AA75" s="60"/>
      <c r="AB75" s="60"/>
      <c r="AC75" s="60"/>
      <c r="AD75" s="60"/>
      <c r="AE75" s="60"/>
      <c r="AF75" s="60"/>
      <c r="AG75" s="60"/>
      <c r="AH75" s="60"/>
      <c r="AI75" s="60"/>
      <c r="AJ75" s="60"/>
      <c r="AK75" s="60"/>
      <c r="AL75" s="36"/>
      <c r="AM75" s="36"/>
    </row>
    <row r="76" spans="2:39" ht="15" hidden="1" customHeight="1" thickBot="1">
      <c r="B76" s="214">
        <f t="shared" ref="B76" si="81">B74+1</f>
        <v>34</v>
      </c>
      <c r="C76" s="216"/>
      <c r="D76" s="218"/>
      <c r="E76" s="56"/>
      <c r="F76" s="57">
        <v>0</v>
      </c>
      <c r="G76" s="57">
        <v>0</v>
      </c>
      <c r="H76" s="57">
        <v>0</v>
      </c>
      <c r="I76" s="57">
        <v>0</v>
      </c>
      <c r="J76" s="57">
        <v>0</v>
      </c>
      <c r="K76" s="57">
        <v>0</v>
      </c>
      <c r="L76" s="57">
        <v>0</v>
      </c>
      <c r="M76" s="58"/>
      <c r="N76" s="58"/>
      <c r="O76" s="58"/>
      <c r="P76" s="58"/>
      <c r="Q76" s="59"/>
      <c r="R76" s="60"/>
      <c r="S76" s="60"/>
      <c r="T76" s="60"/>
      <c r="U76" s="60"/>
      <c r="V76" s="60"/>
      <c r="W76" s="60"/>
      <c r="X76" s="60"/>
      <c r="Y76" s="60"/>
      <c r="Z76" s="60"/>
      <c r="AA76" s="60"/>
      <c r="AB76" s="60"/>
      <c r="AC76" s="60"/>
      <c r="AD76" s="60"/>
      <c r="AE76" s="60"/>
      <c r="AF76" s="60"/>
      <c r="AG76" s="60"/>
      <c r="AH76" s="60"/>
      <c r="AI76" s="60"/>
      <c r="AJ76" s="60"/>
      <c r="AK76" s="60"/>
      <c r="AL76" s="36"/>
      <c r="AM76" s="36"/>
    </row>
    <row r="77" spans="2:39" hidden="1">
      <c r="B77" s="215"/>
      <c r="C77" s="217"/>
      <c r="D77" s="219"/>
      <c r="E77" s="61" t="s">
        <v>303</v>
      </c>
      <c r="F77" s="62">
        <f t="shared" ref="F77:L77" si="82">IF(ISBLANK(F76),"",IF(ISBLANK(F78),"",ROUND(F78-F76,10)))</f>
        <v>0</v>
      </c>
      <c r="G77" s="62">
        <f t="shared" si="82"/>
        <v>0</v>
      </c>
      <c r="H77" s="62">
        <f t="shared" si="82"/>
        <v>0</v>
      </c>
      <c r="I77" s="62">
        <f t="shared" si="82"/>
        <v>0</v>
      </c>
      <c r="J77" s="62">
        <f t="shared" si="82"/>
        <v>0</v>
      </c>
      <c r="K77" s="62">
        <f t="shared" si="82"/>
        <v>0</v>
      </c>
      <c r="L77" s="62">
        <f t="shared" si="82"/>
        <v>0</v>
      </c>
      <c r="M77" s="63" t="s">
        <v>304</v>
      </c>
      <c r="N77" s="63" t="str" cm="1">
        <f t="array" ref="N77">IFERROR(IF(M77="NO",MODE(IF($F$7:$S$7="YES",IF(F77:L77&gt;0,F77:L77))),MODE(IF($F$7:$S$7="YES",F77:L77))),"")</f>
        <v/>
      </c>
      <c r="O77" s="63" t="s">
        <v>304</v>
      </c>
      <c r="P77" s="63" t="str" cm="1">
        <f t="array" ref="P77">IFERROR(IF(O77="NO",MEDIAN(IF($F$7:$S$7="YES",IF(F77:L77&gt;0,F77:L77))),MEDIAN(IF($F$7:$S$7="YES",F77:L77))),"")</f>
        <v/>
      </c>
      <c r="Q77" s="63" t="str">
        <f t="shared" ref="Q77" si="83">IF(N77="","Median","Mode")</f>
        <v>Median</v>
      </c>
      <c r="R77" s="60"/>
      <c r="S77" s="60"/>
      <c r="T77" s="60"/>
      <c r="U77" s="60"/>
      <c r="V77" s="60"/>
      <c r="W77" s="60"/>
      <c r="X77" s="60"/>
      <c r="Y77" s="60"/>
      <c r="Z77" s="60"/>
      <c r="AA77" s="60"/>
      <c r="AB77" s="60"/>
      <c r="AC77" s="60"/>
      <c r="AD77" s="60"/>
      <c r="AE77" s="60"/>
      <c r="AF77" s="60"/>
      <c r="AG77" s="60"/>
      <c r="AH77" s="60"/>
      <c r="AI77" s="60"/>
      <c r="AJ77" s="60"/>
      <c r="AK77" s="60"/>
      <c r="AL77" s="36"/>
      <c r="AM77" s="36"/>
    </row>
    <row r="78" spans="2:39" ht="15" hidden="1" customHeight="1" thickBot="1">
      <c r="B78" s="214">
        <f t="shared" ref="B78" si="84">B76+1</f>
        <v>35</v>
      </c>
      <c r="C78" s="216"/>
      <c r="D78" s="218"/>
      <c r="E78" s="56"/>
      <c r="F78" s="57">
        <v>0</v>
      </c>
      <c r="G78" s="57">
        <v>0</v>
      </c>
      <c r="H78" s="57">
        <v>0</v>
      </c>
      <c r="I78" s="57">
        <v>0</v>
      </c>
      <c r="J78" s="57">
        <v>0</v>
      </c>
      <c r="K78" s="57">
        <v>0</v>
      </c>
      <c r="L78" s="57">
        <v>0</v>
      </c>
      <c r="M78" s="58"/>
      <c r="N78" s="58"/>
      <c r="O78" s="58"/>
      <c r="P78" s="58"/>
      <c r="Q78" s="59"/>
      <c r="R78" s="60"/>
      <c r="S78" s="60"/>
      <c r="T78" s="60"/>
      <c r="U78" s="60"/>
      <c r="V78" s="60"/>
      <c r="W78" s="60"/>
      <c r="X78" s="60"/>
      <c r="Y78" s="60"/>
      <c r="Z78" s="60"/>
      <c r="AA78" s="60"/>
      <c r="AB78" s="60"/>
      <c r="AC78" s="60"/>
      <c r="AD78" s="60"/>
      <c r="AE78" s="60"/>
      <c r="AF78" s="60"/>
      <c r="AG78" s="60"/>
      <c r="AH78" s="60"/>
      <c r="AI78" s="60"/>
      <c r="AJ78" s="60"/>
      <c r="AK78" s="60"/>
      <c r="AL78" s="36"/>
      <c r="AM78" s="36"/>
    </row>
    <row r="79" spans="2:39" hidden="1">
      <c r="B79" s="215"/>
      <c r="C79" s="217"/>
      <c r="D79" s="219"/>
      <c r="E79" s="61" t="s">
        <v>303</v>
      </c>
      <c r="F79" s="62">
        <f t="shared" ref="F79:L79" si="85">IF(ISBLANK(F78),"",IF(ISBLANK(F80),"",ROUND(F80-F78,10)))</f>
        <v>0</v>
      </c>
      <c r="G79" s="62">
        <f t="shared" si="85"/>
        <v>0</v>
      </c>
      <c r="H79" s="62">
        <f t="shared" si="85"/>
        <v>0</v>
      </c>
      <c r="I79" s="62">
        <f t="shared" si="85"/>
        <v>0</v>
      </c>
      <c r="J79" s="62">
        <f t="shared" si="85"/>
        <v>0</v>
      </c>
      <c r="K79" s="62">
        <f t="shared" si="85"/>
        <v>0</v>
      </c>
      <c r="L79" s="62">
        <f t="shared" si="85"/>
        <v>0</v>
      </c>
      <c r="M79" s="63" t="s">
        <v>304</v>
      </c>
      <c r="N79" s="63" t="str" cm="1">
        <f t="array" ref="N79">IFERROR(IF(M79="NO",MODE(IF($F$7:$S$7="YES",IF(F79:L79&gt;0,F79:L79))),MODE(IF($F$7:$S$7="YES",F79:L79))),"")</f>
        <v/>
      </c>
      <c r="O79" s="63" t="s">
        <v>304</v>
      </c>
      <c r="P79" s="63" t="str" cm="1">
        <f t="array" ref="P79">IFERROR(IF(O79="NO",MEDIAN(IF($F$7:$S$7="YES",IF(F79:L79&gt;0,F79:L79))),MEDIAN(IF($F$7:$S$7="YES",F79:L79))),"")</f>
        <v/>
      </c>
      <c r="Q79" s="63" t="str">
        <f t="shared" ref="Q79" si="86">IF(N79="","Median","Mode")</f>
        <v>Median</v>
      </c>
      <c r="R79" s="60"/>
      <c r="S79" s="60"/>
      <c r="T79" s="60"/>
      <c r="U79" s="60"/>
      <c r="V79" s="60"/>
      <c r="W79" s="60"/>
      <c r="X79" s="60"/>
      <c r="Y79" s="60"/>
      <c r="Z79" s="60"/>
      <c r="AA79" s="60"/>
      <c r="AB79" s="60"/>
      <c r="AC79" s="60"/>
      <c r="AD79" s="60"/>
      <c r="AE79" s="60"/>
      <c r="AF79" s="60"/>
      <c r="AG79" s="60"/>
      <c r="AH79" s="60"/>
      <c r="AI79" s="60"/>
      <c r="AJ79" s="60"/>
      <c r="AK79" s="60"/>
      <c r="AL79" s="36"/>
      <c r="AM79" s="36"/>
    </row>
    <row r="80" spans="2:39" ht="15" hidden="1" customHeight="1" thickBot="1">
      <c r="B80" s="214">
        <f t="shared" ref="B80" si="87">B78+1</f>
        <v>36</v>
      </c>
      <c r="C80" s="216"/>
      <c r="D80" s="218"/>
      <c r="E80" s="56"/>
      <c r="F80" s="57">
        <v>0</v>
      </c>
      <c r="G80" s="57">
        <v>0</v>
      </c>
      <c r="H80" s="57">
        <v>0</v>
      </c>
      <c r="I80" s="57">
        <v>0</v>
      </c>
      <c r="J80" s="57">
        <v>0</v>
      </c>
      <c r="K80" s="57">
        <v>0</v>
      </c>
      <c r="L80" s="57">
        <v>0</v>
      </c>
      <c r="M80" s="58"/>
      <c r="N80" s="58"/>
      <c r="O80" s="58"/>
      <c r="P80" s="58"/>
      <c r="Q80" s="59"/>
      <c r="R80" s="60"/>
      <c r="S80" s="60"/>
      <c r="T80" s="60"/>
      <c r="U80" s="60"/>
      <c r="V80" s="60"/>
      <c r="W80" s="60"/>
      <c r="X80" s="60"/>
      <c r="Y80" s="60"/>
      <c r="Z80" s="60"/>
      <c r="AA80" s="60"/>
      <c r="AB80" s="60"/>
      <c r="AC80" s="60"/>
      <c r="AD80" s="60"/>
      <c r="AE80" s="60"/>
      <c r="AF80" s="60"/>
      <c r="AG80" s="60"/>
      <c r="AH80" s="60"/>
      <c r="AI80" s="60"/>
      <c r="AJ80" s="60"/>
      <c r="AK80" s="60"/>
      <c r="AL80" s="36"/>
      <c r="AM80" s="36"/>
    </row>
    <row r="81" spans="2:39" hidden="1">
      <c r="B81" s="215"/>
      <c r="C81" s="217"/>
      <c r="D81" s="219"/>
      <c r="E81" s="61" t="s">
        <v>303</v>
      </c>
      <c r="F81" s="62">
        <f t="shared" ref="F81:L81" si="88">IF(ISBLANK(F80),"",IF(ISBLANK(F82),"",ROUND(F82-F80,10)))</f>
        <v>0</v>
      </c>
      <c r="G81" s="62">
        <f t="shared" si="88"/>
        <v>0</v>
      </c>
      <c r="H81" s="62">
        <f t="shared" si="88"/>
        <v>0</v>
      </c>
      <c r="I81" s="62">
        <f t="shared" si="88"/>
        <v>0</v>
      </c>
      <c r="J81" s="62">
        <f t="shared" si="88"/>
        <v>0</v>
      </c>
      <c r="K81" s="62">
        <f t="shared" si="88"/>
        <v>0</v>
      </c>
      <c r="L81" s="62">
        <f t="shared" si="88"/>
        <v>0</v>
      </c>
      <c r="M81" s="63" t="s">
        <v>304</v>
      </c>
      <c r="N81" s="63" t="str" cm="1">
        <f t="array" ref="N81">IFERROR(IF(M81="NO",MODE(IF($F$7:$S$7="YES",IF(F81:L81&gt;0,F81:L81))),MODE(IF($F$7:$S$7="YES",F81:L81))),"")</f>
        <v/>
      </c>
      <c r="O81" s="63" t="s">
        <v>304</v>
      </c>
      <c r="P81" s="63" t="str" cm="1">
        <f t="array" ref="P81">IFERROR(IF(O81="NO",MEDIAN(IF($F$7:$S$7="YES",IF(F81:L81&gt;0,F81:L81))),MEDIAN(IF($F$7:$S$7="YES",F81:L81))),"")</f>
        <v/>
      </c>
      <c r="Q81" s="63" t="str">
        <f t="shared" ref="Q81" si="89">IF(N81="","Median","Mode")</f>
        <v>Median</v>
      </c>
      <c r="R81" s="60"/>
      <c r="S81" s="60"/>
      <c r="T81" s="60"/>
      <c r="U81" s="60"/>
      <c r="V81" s="60"/>
      <c r="W81" s="60"/>
      <c r="X81" s="60"/>
      <c r="Y81" s="60"/>
      <c r="Z81" s="60"/>
      <c r="AA81" s="60"/>
      <c r="AB81" s="60"/>
      <c r="AC81" s="60"/>
      <c r="AD81" s="60"/>
      <c r="AE81" s="60"/>
      <c r="AF81" s="60"/>
      <c r="AG81" s="60"/>
      <c r="AH81" s="60"/>
      <c r="AI81" s="60"/>
      <c r="AJ81" s="60"/>
      <c r="AK81" s="60"/>
      <c r="AL81" s="36"/>
      <c r="AM81" s="36"/>
    </row>
    <row r="82" spans="2:39" ht="15" hidden="1" customHeight="1" thickBot="1">
      <c r="B82" s="214">
        <f t="shared" ref="B82" si="90">B80+1</f>
        <v>37</v>
      </c>
      <c r="C82" s="216"/>
      <c r="D82" s="218"/>
      <c r="E82" s="56"/>
      <c r="F82" s="57">
        <v>0</v>
      </c>
      <c r="G82" s="57">
        <v>0</v>
      </c>
      <c r="H82" s="57">
        <v>0</v>
      </c>
      <c r="I82" s="57">
        <v>0</v>
      </c>
      <c r="J82" s="57">
        <v>0</v>
      </c>
      <c r="K82" s="57">
        <v>0</v>
      </c>
      <c r="L82" s="57">
        <v>0</v>
      </c>
      <c r="M82" s="58"/>
      <c r="N82" s="58"/>
      <c r="O82" s="58"/>
      <c r="P82" s="58"/>
      <c r="Q82" s="59"/>
      <c r="R82" s="60"/>
      <c r="S82" s="60"/>
      <c r="T82" s="60"/>
      <c r="U82" s="60"/>
      <c r="V82" s="60"/>
      <c r="W82" s="60"/>
      <c r="X82" s="60"/>
      <c r="Y82" s="60"/>
      <c r="Z82" s="60"/>
      <c r="AA82" s="60"/>
      <c r="AB82" s="60"/>
      <c r="AC82" s="60"/>
      <c r="AD82" s="60"/>
      <c r="AE82" s="60"/>
      <c r="AF82" s="60"/>
      <c r="AG82" s="60"/>
      <c r="AH82" s="60"/>
      <c r="AI82" s="60"/>
      <c r="AJ82" s="60"/>
      <c r="AK82" s="60"/>
      <c r="AL82" s="36"/>
      <c r="AM82" s="36"/>
    </row>
    <row r="83" spans="2:39" hidden="1">
      <c r="B83" s="215"/>
      <c r="C83" s="217"/>
      <c r="D83" s="219"/>
      <c r="E83" s="61" t="s">
        <v>303</v>
      </c>
      <c r="F83" s="62">
        <f t="shared" ref="F83:L83" si="91">IF(ISBLANK(F82),"",IF(ISBLANK(F84),"",ROUND(F84-F82,10)))</f>
        <v>0</v>
      </c>
      <c r="G83" s="62">
        <f t="shared" si="91"/>
        <v>0</v>
      </c>
      <c r="H83" s="62">
        <f t="shared" si="91"/>
        <v>0</v>
      </c>
      <c r="I83" s="62">
        <f t="shared" si="91"/>
        <v>0</v>
      </c>
      <c r="J83" s="62">
        <f t="shared" si="91"/>
        <v>0</v>
      </c>
      <c r="K83" s="62">
        <f t="shared" si="91"/>
        <v>0</v>
      </c>
      <c r="L83" s="62">
        <f t="shared" si="91"/>
        <v>0</v>
      </c>
      <c r="M83" s="63" t="s">
        <v>304</v>
      </c>
      <c r="N83" s="63" t="str" cm="1">
        <f t="array" ref="N83">IFERROR(IF(M83="NO",MODE(IF($F$7:$S$7="YES",IF(F83:L83&gt;0,F83:L83))),MODE(IF($F$7:$S$7="YES",F83:L83))),"")</f>
        <v/>
      </c>
      <c r="O83" s="63" t="s">
        <v>304</v>
      </c>
      <c r="P83" s="63" t="str" cm="1">
        <f t="array" ref="P83">IFERROR(IF(O83="NO",MEDIAN(IF($F$7:$S$7="YES",IF(F83:L83&gt;0,F83:L83))),MEDIAN(IF($F$7:$S$7="YES",F83:L83))),"")</f>
        <v/>
      </c>
      <c r="Q83" s="63" t="str">
        <f t="shared" ref="Q83" si="92">IF(N83="","Median","Mode")</f>
        <v>Median</v>
      </c>
      <c r="R83" s="60"/>
      <c r="S83" s="60"/>
      <c r="T83" s="60"/>
      <c r="U83" s="60"/>
      <c r="V83" s="60"/>
      <c r="W83" s="60"/>
      <c r="X83" s="60"/>
      <c r="Y83" s="60"/>
      <c r="Z83" s="60"/>
      <c r="AA83" s="60"/>
      <c r="AB83" s="60"/>
      <c r="AC83" s="60"/>
      <c r="AD83" s="60"/>
      <c r="AE83" s="60"/>
      <c r="AF83" s="60"/>
      <c r="AG83" s="60"/>
      <c r="AH83" s="60"/>
      <c r="AI83" s="60"/>
      <c r="AJ83" s="60"/>
      <c r="AK83" s="60"/>
      <c r="AL83" s="36"/>
      <c r="AM83" s="36"/>
    </row>
    <row r="84" spans="2:39" ht="15" hidden="1" customHeight="1" thickBot="1">
      <c r="B84" s="214">
        <f t="shared" ref="B84" si="93">B82+1</f>
        <v>38</v>
      </c>
      <c r="C84" s="216"/>
      <c r="D84" s="218"/>
      <c r="E84" s="56"/>
      <c r="F84" s="57">
        <v>0</v>
      </c>
      <c r="G84" s="57">
        <v>0</v>
      </c>
      <c r="H84" s="57">
        <v>0</v>
      </c>
      <c r="I84" s="57">
        <v>0</v>
      </c>
      <c r="J84" s="57">
        <v>0</v>
      </c>
      <c r="K84" s="57">
        <v>0</v>
      </c>
      <c r="L84" s="57">
        <v>0</v>
      </c>
      <c r="M84" s="58"/>
      <c r="N84" s="58"/>
      <c r="O84" s="58"/>
      <c r="P84" s="58"/>
      <c r="Q84" s="59"/>
      <c r="R84" s="60"/>
      <c r="S84" s="60"/>
      <c r="T84" s="60"/>
      <c r="U84" s="60"/>
      <c r="V84" s="60"/>
      <c r="W84" s="60"/>
      <c r="X84" s="60"/>
      <c r="Y84" s="60"/>
      <c r="Z84" s="60"/>
      <c r="AA84" s="60"/>
      <c r="AB84" s="60"/>
      <c r="AC84" s="60"/>
      <c r="AD84" s="60"/>
      <c r="AE84" s="60"/>
      <c r="AF84" s="60"/>
      <c r="AG84" s="60"/>
      <c r="AH84" s="60"/>
      <c r="AI84" s="60"/>
      <c r="AJ84" s="60"/>
      <c r="AK84" s="60"/>
      <c r="AL84" s="36"/>
      <c r="AM84" s="36"/>
    </row>
    <row r="85" spans="2:39" hidden="1">
      <c r="B85" s="215"/>
      <c r="C85" s="217"/>
      <c r="D85" s="219"/>
      <c r="E85" s="61" t="s">
        <v>303</v>
      </c>
      <c r="F85" s="62">
        <f t="shared" ref="F85:L85" si="94">IF(ISBLANK(F84),"",IF(ISBLANK(F86),"",ROUND(F86-F84,10)))</f>
        <v>0</v>
      </c>
      <c r="G85" s="62">
        <f t="shared" si="94"/>
        <v>0</v>
      </c>
      <c r="H85" s="62">
        <f t="shared" si="94"/>
        <v>0</v>
      </c>
      <c r="I85" s="62">
        <f t="shared" si="94"/>
        <v>0</v>
      </c>
      <c r="J85" s="62">
        <f t="shared" si="94"/>
        <v>0</v>
      </c>
      <c r="K85" s="62">
        <f t="shared" si="94"/>
        <v>0</v>
      </c>
      <c r="L85" s="62">
        <f t="shared" si="94"/>
        <v>0</v>
      </c>
      <c r="M85" s="63" t="s">
        <v>304</v>
      </c>
      <c r="N85" s="63" t="str" cm="1">
        <f t="array" ref="N85">IFERROR(IF(M85="NO",MODE(IF($F$7:$S$7="YES",IF(F85:L85&gt;0,F85:L85))),MODE(IF($F$7:$S$7="YES",F85:L85))),"")</f>
        <v/>
      </c>
      <c r="O85" s="63" t="s">
        <v>304</v>
      </c>
      <c r="P85" s="63" t="str" cm="1">
        <f t="array" ref="P85">IFERROR(IF(O85="NO",MEDIAN(IF($F$7:$S$7="YES",IF(F85:L85&gt;0,F85:L85))),MEDIAN(IF($F$7:$S$7="YES",F85:L85))),"")</f>
        <v/>
      </c>
      <c r="Q85" s="63" t="str">
        <f t="shared" ref="Q85" si="95">IF(N85="","Median","Mode")</f>
        <v>Median</v>
      </c>
      <c r="R85" s="60"/>
      <c r="S85" s="60"/>
      <c r="T85" s="60"/>
      <c r="U85" s="60"/>
      <c r="V85" s="60"/>
      <c r="W85" s="60"/>
      <c r="X85" s="60"/>
      <c r="Y85" s="60"/>
      <c r="Z85" s="60"/>
      <c r="AA85" s="60"/>
      <c r="AB85" s="60"/>
      <c r="AC85" s="60"/>
      <c r="AD85" s="60"/>
      <c r="AE85" s="60"/>
      <c r="AF85" s="60"/>
      <c r="AG85" s="60"/>
      <c r="AH85" s="60"/>
      <c r="AI85" s="60"/>
      <c r="AJ85" s="60"/>
      <c r="AK85" s="60"/>
      <c r="AL85" s="36"/>
      <c r="AM85" s="36"/>
    </row>
    <row r="86" spans="2:39" ht="15" hidden="1" customHeight="1" thickBot="1">
      <c r="B86" s="214">
        <f t="shared" ref="B86" si="96">B84+1</f>
        <v>39</v>
      </c>
      <c r="C86" s="216"/>
      <c r="D86" s="218"/>
      <c r="E86" s="56"/>
      <c r="F86" s="57">
        <v>0</v>
      </c>
      <c r="G86" s="57">
        <v>0</v>
      </c>
      <c r="H86" s="57">
        <v>0</v>
      </c>
      <c r="I86" s="57">
        <v>0</v>
      </c>
      <c r="J86" s="57">
        <v>0</v>
      </c>
      <c r="K86" s="57">
        <v>0</v>
      </c>
      <c r="L86" s="57">
        <v>0</v>
      </c>
      <c r="M86" s="58"/>
      <c r="N86" s="58"/>
      <c r="O86" s="58"/>
      <c r="P86" s="58"/>
      <c r="Q86" s="59"/>
      <c r="R86" s="60"/>
      <c r="S86" s="60"/>
      <c r="T86" s="60"/>
      <c r="U86" s="60"/>
      <c r="V86" s="60"/>
      <c r="W86" s="60"/>
      <c r="X86" s="60"/>
      <c r="Y86" s="60"/>
      <c r="Z86" s="60"/>
      <c r="AA86" s="60"/>
      <c r="AB86" s="60"/>
      <c r="AC86" s="60"/>
      <c r="AD86" s="60"/>
      <c r="AE86" s="60"/>
      <c r="AF86" s="60"/>
      <c r="AG86" s="60"/>
      <c r="AH86" s="60"/>
      <c r="AI86" s="60"/>
      <c r="AJ86" s="60"/>
      <c r="AK86" s="60"/>
      <c r="AL86" s="36"/>
      <c r="AM86" s="36"/>
    </row>
    <row r="87" spans="2:39" hidden="1">
      <c r="B87" s="215"/>
      <c r="C87" s="217"/>
      <c r="D87" s="219"/>
      <c r="E87" s="61" t="s">
        <v>303</v>
      </c>
      <c r="F87" s="62">
        <f t="shared" ref="F87:L87" si="97">IF(ISBLANK(F86),"",IF(ISBLANK(F88),"",ROUND(F88-F86,10)))</f>
        <v>0</v>
      </c>
      <c r="G87" s="62">
        <f t="shared" si="97"/>
        <v>0</v>
      </c>
      <c r="H87" s="62">
        <f t="shared" si="97"/>
        <v>0</v>
      </c>
      <c r="I87" s="62">
        <f t="shared" si="97"/>
        <v>0</v>
      </c>
      <c r="J87" s="62">
        <f t="shared" si="97"/>
        <v>0</v>
      </c>
      <c r="K87" s="62">
        <f t="shared" si="97"/>
        <v>0</v>
      </c>
      <c r="L87" s="62">
        <f t="shared" si="97"/>
        <v>0</v>
      </c>
      <c r="M87" s="63" t="s">
        <v>304</v>
      </c>
      <c r="N87" s="63" t="str" cm="1">
        <f t="array" ref="N87">IFERROR(IF(M87="NO",MODE(IF($F$7:$S$7="YES",IF(F87:L87&gt;0,F87:L87))),MODE(IF($F$7:$S$7="YES",F87:L87))),"")</f>
        <v/>
      </c>
      <c r="O87" s="63" t="s">
        <v>304</v>
      </c>
      <c r="P87" s="63" t="str" cm="1">
        <f t="array" ref="P87">IFERROR(IF(O87="NO",MEDIAN(IF($F$7:$S$7="YES",IF(F87:L87&gt;0,F87:L87))),MEDIAN(IF($F$7:$S$7="YES",F87:L87))),"")</f>
        <v/>
      </c>
      <c r="Q87" s="63" t="str">
        <f t="shared" ref="Q87" si="98">IF(N87="","Median","Mode")</f>
        <v>Median</v>
      </c>
      <c r="R87" s="60"/>
      <c r="S87" s="60"/>
      <c r="T87" s="60"/>
      <c r="U87" s="60"/>
      <c r="V87" s="60"/>
      <c r="W87" s="60"/>
      <c r="X87" s="60"/>
      <c r="Y87" s="60"/>
      <c r="Z87" s="60"/>
      <c r="AA87" s="60"/>
      <c r="AB87" s="60"/>
      <c r="AC87" s="60"/>
      <c r="AD87" s="60"/>
      <c r="AE87" s="60"/>
      <c r="AF87" s="60"/>
      <c r="AG87" s="60"/>
      <c r="AH87" s="60"/>
      <c r="AI87" s="60"/>
      <c r="AJ87" s="60"/>
      <c r="AK87" s="60"/>
      <c r="AL87" s="36"/>
      <c r="AM87" s="36"/>
    </row>
    <row r="88" spans="2:39" ht="15" hidden="1" customHeight="1" thickBot="1">
      <c r="B88" s="214">
        <f t="shared" ref="B88" si="99">B86+1</f>
        <v>40</v>
      </c>
      <c r="C88" s="216"/>
      <c r="D88" s="218"/>
      <c r="E88" s="56"/>
      <c r="F88" s="57">
        <v>0</v>
      </c>
      <c r="G88" s="57">
        <v>0</v>
      </c>
      <c r="H88" s="57">
        <v>0</v>
      </c>
      <c r="I88" s="57">
        <v>0</v>
      </c>
      <c r="J88" s="57">
        <v>0</v>
      </c>
      <c r="K88" s="57">
        <v>0</v>
      </c>
      <c r="L88" s="57">
        <v>0</v>
      </c>
      <c r="M88" s="58"/>
      <c r="N88" s="58"/>
      <c r="O88" s="58"/>
      <c r="P88" s="58"/>
      <c r="Q88" s="59"/>
      <c r="R88" s="60"/>
      <c r="S88" s="60"/>
      <c r="T88" s="60"/>
      <c r="U88" s="60"/>
      <c r="V88" s="60"/>
      <c r="W88" s="60"/>
      <c r="X88" s="60"/>
      <c r="Y88" s="60"/>
      <c r="Z88" s="60"/>
      <c r="AA88" s="60"/>
      <c r="AB88" s="60"/>
      <c r="AC88" s="60"/>
      <c r="AD88" s="60"/>
      <c r="AE88" s="60"/>
      <c r="AF88" s="60"/>
      <c r="AG88" s="60"/>
      <c r="AH88" s="60"/>
      <c r="AI88" s="60"/>
      <c r="AJ88" s="60"/>
      <c r="AK88" s="60"/>
      <c r="AL88" s="36"/>
      <c r="AM88" s="36"/>
    </row>
    <row r="89" spans="2:39" hidden="1">
      <c r="B89" s="215"/>
      <c r="C89" s="217"/>
      <c r="D89" s="219"/>
      <c r="E89" s="61" t="s">
        <v>303</v>
      </c>
      <c r="F89" s="62">
        <f t="shared" ref="F89:L89" si="100">IF(ISBLANK(F88),"",IF(ISBLANK(F90),"",ROUND(F90-F88,10)))</f>
        <v>0</v>
      </c>
      <c r="G89" s="62">
        <f t="shared" si="100"/>
        <v>0</v>
      </c>
      <c r="H89" s="62">
        <f t="shared" si="100"/>
        <v>0</v>
      </c>
      <c r="I89" s="62">
        <f t="shared" si="100"/>
        <v>0</v>
      </c>
      <c r="J89" s="62">
        <f t="shared" si="100"/>
        <v>0</v>
      </c>
      <c r="K89" s="62">
        <f t="shared" si="100"/>
        <v>0</v>
      </c>
      <c r="L89" s="62">
        <f t="shared" si="100"/>
        <v>0</v>
      </c>
      <c r="M89" s="63" t="s">
        <v>304</v>
      </c>
      <c r="N89" s="63" t="str" cm="1">
        <f t="array" ref="N89">IFERROR(IF(M89="NO",MODE(IF($F$7:$S$7="YES",IF(F89:L89&gt;0,F89:L89))),MODE(IF($F$7:$S$7="YES",F89:L89))),"")</f>
        <v/>
      </c>
      <c r="O89" s="63" t="s">
        <v>304</v>
      </c>
      <c r="P89" s="63" t="str" cm="1">
        <f t="array" ref="P89">IFERROR(IF(O89="NO",MEDIAN(IF($F$7:$S$7="YES",IF(F89:L89&gt;0,F89:L89))),MEDIAN(IF($F$7:$S$7="YES",F89:L89))),"")</f>
        <v/>
      </c>
      <c r="Q89" s="63" t="str">
        <f t="shared" ref="Q89" si="101">IF(N89="","Median","Mode")</f>
        <v>Median</v>
      </c>
      <c r="R89" s="60"/>
      <c r="S89" s="60"/>
      <c r="T89" s="60"/>
      <c r="U89" s="60"/>
      <c r="V89" s="60"/>
      <c r="W89" s="60"/>
      <c r="X89" s="60"/>
      <c r="Y89" s="60"/>
      <c r="Z89" s="60"/>
      <c r="AA89" s="60"/>
      <c r="AB89" s="60"/>
      <c r="AC89" s="60"/>
      <c r="AD89" s="60"/>
      <c r="AE89" s="60"/>
      <c r="AF89" s="60"/>
      <c r="AG89" s="60"/>
      <c r="AH89" s="60"/>
      <c r="AI89" s="60"/>
      <c r="AJ89" s="60"/>
      <c r="AK89" s="60"/>
      <c r="AL89" s="36"/>
      <c r="AM89" s="36"/>
    </row>
    <row r="90" spans="2:39" ht="15" hidden="1" customHeight="1" thickBot="1">
      <c r="B90" s="214">
        <f t="shared" ref="B90" si="102">B88+1</f>
        <v>41</v>
      </c>
      <c r="C90" s="216"/>
      <c r="D90" s="218"/>
      <c r="E90" s="56"/>
      <c r="F90" s="57">
        <v>0</v>
      </c>
      <c r="G90" s="57">
        <v>0</v>
      </c>
      <c r="H90" s="57">
        <v>0</v>
      </c>
      <c r="I90" s="57">
        <v>0</v>
      </c>
      <c r="J90" s="57">
        <v>0</v>
      </c>
      <c r="K90" s="57">
        <v>0</v>
      </c>
      <c r="L90" s="57">
        <v>0</v>
      </c>
      <c r="M90" s="58"/>
      <c r="N90" s="58"/>
      <c r="O90" s="58"/>
      <c r="P90" s="58"/>
      <c r="Q90" s="59"/>
      <c r="R90" s="60"/>
      <c r="S90" s="60"/>
      <c r="T90" s="60"/>
      <c r="U90" s="60"/>
      <c r="V90" s="60"/>
      <c r="W90" s="60"/>
      <c r="X90" s="60"/>
      <c r="Y90" s="60"/>
      <c r="Z90" s="60"/>
      <c r="AA90" s="60"/>
      <c r="AB90" s="60"/>
      <c r="AC90" s="60"/>
      <c r="AD90" s="60"/>
      <c r="AE90" s="60"/>
      <c r="AF90" s="60"/>
      <c r="AG90" s="60"/>
      <c r="AH90" s="60"/>
      <c r="AI90" s="60"/>
      <c r="AJ90" s="60"/>
      <c r="AK90" s="60"/>
      <c r="AL90" s="36"/>
      <c r="AM90" s="36"/>
    </row>
    <row r="91" spans="2:39" hidden="1">
      <c r="B91" s="215"/>
      <c r="C91" s="217"/>
      <c r="D91" s="219"/>
      <c r="E91" s="61" t="s">
        <v>303</v>
      </c>
      <c r="F91" s="62">
        <f t="shared" ref="F91:L91" si="103">IF(ISBLANK(F90),"",IF(ISBLANK(F92),"",ROUND(F92-F90,10)))</f>
        <v>0</v>
      </c>
      <c r="G91" s="62">
        <f t="shared" si="103"/>
        <v>0</v>
      </c>
      <c r="H91" s="62">
        <f t="shared" si="103"/>
        <v>0</v>
      </c>
      <c r="I91" s="62">
        <f t="shared" si="103"/>
        <v>0</v>
      </c>
      <c r="J91" s="62">
        <f t="shared" si="103"/>
        <v>0</v>
      </c>
      <c r="K91" s="62">
        <f t="shared" si="103"/>
        <v>0</v>
      </c>
      <c r="L91" s="62">
        <f t="shared" si="103"/>
        <v>0</v>
      </c>
      <c r="M91" s="63" t="s">
        <v>304</v>
      </c>
      <c r="N91" s="63" t="str" cm="1">
        <f t="array" ref="N91">IFERROR(IF(M91="NO",MODE(IF($F$7:$S$7="YES",IF(F91:L91&gt;0,F91:L91))),MODE(IF($F$7:$S$7="YES",F91:L91))),"")</f>
        <v/>
      </c>
      <c r="O91" s="63" t="s">
        <v>304</v>
      </c>
      <c r="P91" s="63" t="str" cm="1">
        <f t="array" ref="P91">IFERROR(IF(O91="NO",MEDIAN(IF($F$7:$S$7="YES",IF(F91:L91&gt;0,F91:L91))),MEDIAN(IF($F$7:$S$7="YES",F91:L91))),"")</f>
        <v/>
      </c>
      <c r="Q91" s="63" t="str">
        <f t="shared" ref="Q91" si="104">IF(N91="","Median","Mode")</f>
        <v>Median</v>
      </c>
      <c r="R91" s="60"/>
      <c r="S91" s="60"/>
      <c r="T91" s="60"/>
      <c r="U91" s="60"/>
      <c r="V91" s="60"/>
      <c r="W91" s="60"/>
      <c r="X91" s="60"/>
      <c r="Y91" s="60"/>
      <c r="Z91" s="60"/>
      <c r="AA91" s="60"/>
      <c r="AB91" s="60"/>
      <c r="AC91" s="60"/>
      <c r="AD91" s="60"/>
      <c r="AE91" s="60"/>
      <c r="AF91" s="60"/>
      <c r="AG91" s="60"/>
      <c r="AH91" s="60"/>
      <c r="AI91" s="60"/>
      <c r="AJ91" s="60"/>
      <c r="AK91" s="60"/>
      <c r="AL91" s="36"/>
      <c r="AM91" s="36"/>
    </row>
    <row r="92" spans="2:39" ht="15" hidden="1" customHeight="1" thickBot="1">
      <c r="B92" s="214">
        <f t="shared" ref="B92" si="105">B90+1</f>
        <v>42</v>
      </c>
      <c r="C92" s="216"/>
      <c r="D92" s="218"/>
      <c r="E92" s="56"/>
      <c r="F92" s="57">
        <v>0</v>
      </c>
      <c r="G92" s="57">
        <v>0</v>
      </c>
      <c r="H92" s="57">
        <v>0</v>
      </c>
      <c r="I92" s="57">
        <v>0</v>
      </c>
      <c r="J92" s="57">
        <v>0</v>
      </c>
      <c r="K92" s="57">
        <v>0</v>
      </c>
      <c r="L92" s="57">
        <v>0</v>
      </c>
      <c r="M92" s="58"/>
      <c r="N92" s="58"/>
      <c r="O92" s="58"/>
      <c r="P92" s="58"/>
      <c r="Q92" s="59"/>
      <c r="R92" s="60"/>
      <c r="S92" s="60"/>
      <c r="T92" s="60"/>
      <c r="U92" s="60"/>
      <c r="V92" s="60"/>
      <c r="W92" s="60"/>
      <c r="X92" s="60"/>
      <c r="Y92" s="60"/>
      <c r="Z92" s="60"/>
      <c r="AA92" s="60"/>
      <c r="AB92" s="60"/>
      <c r="AC92" s="60"/>
      <c r="AD92" s="60"/>
      <c r="AE92" s="60"/>
      <c r="AF92" s="60"/>
      <c r="AG92" s="60"/>
      <c r="AH92" s="60"/>
      <c r="AI92" s="60"/>
      <c r="AJ92" s="60"/>
      <c r="AK92" s="60"/>
      <c r="AL92" s="36"/>
      <c r="AM92" s="36"/>
    </row>
    <row r="93" spans="2:39" hidden="1">
      <c r="B93" s="215"/>
      <c r="C93" s="217"/>
      <c r="D93" s="219"/>
      <c r="E93" s="61" t="s">
        <v>303</v>
      </c>
      <c r="F93" s="62">
        <f t="shared" ref="F93:L93" si="106">IF(ISBLANK(F92),"",IF(ISBLANK(F94),"",ROUND(F94-F92,10)))</f>
        <v>0</v>
      </c>
      <c r="G93" s="62">
        <f t="shared" si="106"/>
        <v>0</v>
      </c>
      <c r="H93" s="62">
        <f t="shared" si="106"/>
        <v>0</v>
      </c>
      <c r="I93" s="62">
        <f t="shared" si="106"/>
        <v>0</v>
      </c>
      <c r="J93" s="62">
        <f t="shared" si="106"/>
        <v>0</v>
      </c>
      <c r="K93" s="62">
        <f t="shared" si="106"/>
        <v>0</v>
      </c>
      <c r="L93" s="62">
        <f t="shared" si="106"/>
        <v>0</v>
      </c>
      <c r="M93" s="63" t="s">
        <v>304</v>
      </c>
      <c r="N93" s="63" t="str" cm="1">
        <f t="array" ref="N93">IFERROR(IF(M93="NO",MODE(IF($F$7:$S$7="YES",IF(F93:L93&gt;0,F93:L93))),MODE(IF($F$7:$S$7="YES",F93:L93))),"")</f>
        <v/>
      </c>
      <c r="O93" s="63" t="s">
        <v>304</v>
      </c>
      <c r="P93" s="63" t="str" cm="1">
        <f t="array" ref="P93">IFERROR(IF(O93="NO",MEDIAN(IF($F$7:$S$7="YES",IF(F93:L93&gt;0,F93:L93))),MEDIAN(IF($F$7:$S$7="YES",F93:L93))),"")</f>
        <v/>
      </c>
      <c r="Q93" s="63" t="str">
        <f t="shared" ref="Q93" si="107">IF(N93="","Median","Mode")</f>
        <v>Median</v>
      </c>
      <c r="R93" s="60"/>
      <c r="S93" s="60"/>
      <c r="T93" s="60"/>
      <c r="U93" s="60"/>
      <c r="V93" s="60"/>
      <c r="W93" s="60"/>
      <c r="X93" s="60"/>
      <c r="Y93" s="60"/>
      <c r="Z93" s="60"/>
      <c r="AA93" s="60"/>
      <c r="AB93" s="60"/>
      <c r="AC93" s="60"/>
      <c r="AD93" s="60"/>
      <c r="AE93" s="60"/>
      <c r="AF93" s="60"/>
      <c r="AG93" s="60"/>
      <c r="AH93" s="60"/>
      <c r="AI93" s="60"/>
      <c r="AJ93" s="60"/>
      <c r="AK93" s="60"/>
      <c r="AL93" s="36"/>
      <c r="AM93" s="36"/>
    </row>
    <row r="94" spans="2:39" ht="15" hidden="1" customHeight="1" thickBot="1">
      <c r="B94" s="214">
        <f t="shared" ref="B94" si="108">B92+1</f>
        <v>43</v>
      </c>
      <c r="C94" s="216"/>
      <c r="D94" s="218"/>
      <c r="E94" s="56"/>
      <c r="F94" s="57">
        <v>0</v>
      </c>
      <c r="G94" s="57">
        <v>0</v>
      </c>
      <c r="H94" s="57">
        <v>0</v>
      </c>
      <c r="I94" s="57">
        <v>0</v>
      </c>
      <c r="J94" s="57">
        <v>0</v>
      </c>
      <c r="K94" s="57">
        <v>0</v>
      </c>
      <c r="L94" s="57">
        <v>0</v>
      </c>
      <c r="M94" s="58"/>
      <c r="N94" s="58"/>
      <c r="O94" s="58"/>
      <c r="P94" s="58"/>
      <c r="Q94" s="59"/>
      <c r="R94" s="60"/>
      <c r="S94" s="60"/>
      <c r="T94" s="60"/>
      <c r="U94" s="60"/>
      <c r="V94" s="60"/>
      <c r="W94" s="60"/>
      <c r="X94" s="60"/>
      <c r="Y94" s="60"/>
      <c r="Z94" s="60"/>
      <c r="AA94" s="60"/>
      <c r="AB94" s="60"/>
      <c r="AC94" s="60"/>
      <c r="AD94" s="60"/>
      <c r="AE94" s="60"/>
      <c r="AF94" s="60"/>
      <c r="AG94" s="60"/>
      <c r="AH94" s="60"/>
      <c r="AI94" s="60"/>
      <c r="AJ94" s="60"/>
      <c r="AK94" s="60"/>
      <c r="AL94" s="36"/>
      <c r="AM94" s="36"/>
    </row>
    <row r="95" spans="2:39" hidden="1">
      <c r="B95" s="215"/>
      <c r="C95" s="217"/>
      <c r="D95" s="219"/>
      <c r="E95" s="61" t="s">
        <v>303</v>
      </c>
      <c r="F95" s="62">
        <f t="shared" ref="F95:L95" si="109">IF(ISBLANK(F94),"",IF(ISBLANK(F96),"",ROUND(F96-F94,10)))</f>
        <v>0</v>
      </c>
      <c r="G95" s="62">
        <f t="shared" si="109"/>
        <v>0</v>
      </c>
      <c r="H95" s="62">
        <f t="shared" si="109"/>
        <v>0</v>
      </c>
      <c r="I95" s="62">
        <f t="shared" si="109"/>
        <v>0</v>
      </c>
      <c r="J95" s="62">
        <f t="shared" si="109"/>
        <v>0</v>
      </c>
      <c r="K95" s="62">
        <f t="shared" si="109"/>
        <v>0</v>
      </c>
      <c r="L95" s="62">
        <f t="shared" si="109"/>
        <v>0</v>
      </c>
      <c r="M95" s="63" t="s">
        <v>304</v>
      </c>
      <c r="N95" s="63" t="str" cm="1">
        <f t="array" ref="N95">IFERROR(IF(M95="NO",MODE(IF($F$7:$S$7="YES",IF(F95:L95&gt;0,F95:L95))),MODE(IF($F$7:$S$7="YES",F95:L95))),"")</f>
        <v/>
      </c>
      <c r="O95" s="63" t="s">
        <v>304</v>
      </c>
      <c r="P95" s="63" t="str" cm="1">
        <f t="array" ref="P95">IFERROR(IF(O95="NO",MEDIAN(IF($F$7:$S$7="YES",IF(F95:L95&gt;0,F95:L95))),MEDIAN(IF($F$7:$S$7="YES",F95:L95))),"")</f>
        <v/>
      </c>
      <c r="Q95" s="63" t="str">
        <f t="shared" ref="Q95" si="110">IF(N95="","Median","Mode")</f>
        <v>Median</v>
      </c>
      <c r="R95" s="60"/>
      <c r="S95" s="60"/>
      <c r="T95" s="60"/>
      <c r="U95" s="60"/>
      <c r="V95" s="60"/>
      <c r="W95" s="60"/>
      <c r="X95" s="60"/>
      <c r="Y95" s="60"/>
      <c r="Z95" s="60"/>
      <c r="AA95" s="60"/>
      <c r="AB95" s="60"/>
      <c r="AC95" s="60"/>
      <c r="AD95" s="60"/>
      <c r="AE95" s="60"/>
      <c r="AF95" s="60"/>
      <c r="AG95" s="60"/>
      <c r="AH95" s="60"/>
      <c r="AI95" s="60"/>
      <c r="AJ95" s="60"/>
      <c r="AK95" s="60"/>
      <c r="AL95" s="36"/>
      <c r="AM95" s="36"/>
    </row>
    <row r="96" spans="2:39" ht="15" hidden="1" customHeight="1" thickBot="1">
      <c r="B96" s="214">
        <f t="shared" ref="B96" si="111">B94+1</f>
        <v>44</v>
      </c>
      <c r="C96" s="216"/>
      <c r="D96" s="218"/>
      <c r="E96" s="56"/>
      <c r="F96" s="57">
        <v>0</v>
      </c>
      <c r="G96" s="57">
        <v>0</v>
      </c>
      <c r="H96" s="57">
        <v>0</v>
      </c>
      <c r="I96" s="57">
        <v>0</v>
      </c>
      <c r="J96" s="57">
        <v>0</v>
      </c>
      <c r="K96" s="57">
        <v>0</v>
      </c>
      <c r="L96" s="57">
        <v>0</v>
      </c>
      <c r="M96" s="58"/>
      <c r="N96" s="58"/>
      <c r="O96" s="58"/>
      <c r="P96" s="58"/>
      <c r="Q96" s="59"/>
      <c r="R96" s="60"/>
      <c r="S96" s="60"/>
      <c r="T96" s="60"/>
      <c r="U96" s="60"/>
      <c r="V96" s="60"/>
      <c r="W96" s="60"/>
      <c r="X96" s="60"/>
      <c r="Y96" s="60"/>
      <c r="Z96" s="60"/>
      <c r="AA96" s="60"/>
      <c r="AB96" s="60"/>
      <c r="AC96" s="60"/>
      <c r="AD96" s="60"/>
      <c r="AE96" s="60"/>
      <c r="AF96" s="60"/>
      <c r="AG96" s="60"/>
      <c r="AH96" s="60"/>
      <c r="AI96" s="60"/>
      <c r="AJ96" s="60"/>
      <c r="AK96" s="60"/>
      <c r="AL96" s="36"/>
      <c r="AM96" s="36"/>
    </row>
    <row r="97" spans="2:39" hidden="1">
      <c r="B97" s="215"/>
      <c r="C97" s="217"/>
      <c r="D97" s="219"/>
      <c r="E97" s="61" t="s">
        <v>303</v>
      </c>
      <c r="F97" s="62">
        <f t="shared" ref="F97:L97" si="112">IF(ISBLANK(F96),"",IF(ISBLANK(F98),"",ROUND(F98-F96,10)))</f>
        <v>0</v>
      </c>
      <c r="G97" s="62">
        <f t="shared" si="112"/>
        <v>0</v>
      </c>
      <c r="H97" s="62">
        <f t="shared" si="112"/>
        <v>0</v>
      </c>
      <c r="I97" s="62">
        <f t="shared" si="112"/>
        <v>0</v>
      </c>
      <c r="J97" s="62">
        <f t="shared" si="112"/>
        <v>0</v>
      </c>
      <c r="K97" s="62">
        <f t="shared" si="112"/>
        <v>0</v>
      </c>
      <c r="L97" s="62">
        <f t="shared" si="112"/>
        <v>0</v>
      </c>
      <c r="M97" s="63" t="s">
        <v>304</v>
      </c>
      <c r="N97" s="63" t="str" cm="1">
        <f t="array" ref="N97">IFERROR(IF(M97="NO",MODE(IF($F$7:$S$7="YES",IF(F97:L97&gt;0,F97:L97))),MODE(IF($F$7:$S$7="YES",F97:L97))),"")</f>
        <v/>
      </c>
      <c r="O97" s="63" t="s">
        <v>304</v>
      </c>
      <c r="P97" s="63" t="str" cm="1">
        <f t="array" ref="P97">IFERROR(IF(O97="NO",MEDIAN(IF($F$7:$S$7="YES",IF(F97:L97&gt;0,F97:L97))),MEDIAN(IF($F$7:$S$7="YES",F97:L97))),"")</f>
        <v/>
      </c>
      <c r="Q97" s="63" t="str">
        <f t="shared" ref="Q97" si="113">IF(N97="","Median","Mode")</f>
        <v>Median</v>
      </c>
      <c r="R97" s="60"/>
      <c r="S97" s="60"/>
      <c r="T97" s="60"/>
      <c r="U97" s="60"/>
      <c r="V97" s="60"/>
      <c r="W97" s="60"/>
      <c r="X97" s="60"/>
      <c r="Y97" s="60"/>
      <c r="Z97" s="60"/>
      <c r="AA97" s="60"/>
      <c r="AB97" s="60"/>
      <c r="AC97" s="60"/>
      <c r="AD97" s="60"/>
      <c r="AE97" s="60"/>
      <c r="AF97" s="60"/>
      <c r="AG97" s="60"/>
      <c r="AH97" s="60"/>
      <c r="AI97" s="60"/>
      <c r="AJ97" s="60"/>
      <c r="AK97" s="60"/>
      <c r="AL97" s="36"/>
      <c r="AM97" s="36"/>
    </row>
    <row r="98" spans="2:39" ht="15" hidden="1" customHeight="1" thickBot="1">
      <c r="B98" s="214">
        <f t="shared" ref="B98" si="114">B96+1</f>
        <v>45</v>
      </c>
      <c r="C98" s="216"/>
      <c r="D98" s="218"/>
      <c r="E98" s="56"/>
      <c r="F98" s="57">
        <v>0</v>
      </c>
      <c r="G98" s="57">
        <v>0</v>
      </c>
      <c r="H98" s="57">
        <v>0</v>
      </c>
      <c r="I98" s="57">
        <v>0</v>
      </c>
      <c r="J98" s="57">
        <v>0</v>
      </c>
      <c r="K98" s="57">
        <v>0</v>
      </c>
      <c r="L98" s="57">
        <v>0</v>
      </c>
      <c r="M98" s="58"/>
      <c r="N98" s="58"/>
      <c r="O98" s="58"/>
      <c r="P98" s="58"/>
      <c r="Q98" s="59"/>
      <c r="R98" s="60"/>
      <c r="S98" s="60"/>
      <c r="T98" s="60"/>
      <c r="U98" s="60"/>
      <c r="V98" s="60"/>
      <c r="W98" s="60"/>
      <c r="X98" s="60"/>
      <c r="Y98" s="60"/>
      <c r="Z98" s="60"/>
      <c r="AA98" s="60"/>
      <c r="AB98" s="60"/>
      <c r="AC98" s="60"/>
      <c r="AD98" s="60"/>
      <c r="AE98" s="60"/>
      <c r="AF98" s="60"/>
      <c r="AG98" s="60"/>
      <c r="AH98" s="60"/>
      <c r="AI98" s="60"/>
      <c r="AJ98" s="60"/>
      <c r="AK98" s="60"/>
      <c r="AL98" s="36"/>
      <c r="AM98" s="36"/>
    </row>
    <row r="99" spans="2:39" hidden="1">
      <c r="B99" s="215"/>
      <c r="C99" s="217"/>
      <c r="D99" s="219"/>
      <c r="E99" s="61" t="s">
        <v>303</v>
      </c>
      <c r="F99" s="62" t="str">
        <f t="shared" ref="F99:L99" si="115">IF(ISBLANK(F98),"",IF(ISBLANK(F100),"",ROUND(F100-F98,10)))</f>
        <v/>
      </c>
      <c r="G99" s="62" t="str">
        <f t="shared" si="115"/>
        <v/>
      </c>
      <c r="H99" s="62" t="str">
        <f t="shared" si="115"/>
        <v/>
      </c>
      <c r="I99" s="62" t="str">
        <f t="shared" si="115"/>
        <v/>
      </c>
      <c r="J99" s="62" t="str">
        <f t="shared" si="115"/>
        <v/>
      </c>
      <c r="K99" s="62" t="str">
        <f t="shared" si="115"/>
        <v/>
      </c>
      <c r="L99" s="62" t="str">
        <f t="shared" si="115"/>
        <v/>
      </c>
      <c r="M99" s="63" t="s">
        <v>304</v>
      </c>
      <c r="N99" s="63" t="str" cm="1">
        <f t="array" ref="N99">IFERROR(IF(M99="NO",MODE(IF($F$7:$S$7="YES",IF(F99:L99&gt;0,F99:L99))),MODE(IF($F$7:$S$7="YES",F99:L99))),"")</f>
        <v/>
      </c>
      <c r="O99" s="63" t="s">
        <v>304</v>
      </c>
      <c r="P99" s="63" t="str" cm="1">
        <f t="array" ref="P99">IFERROR(IF(O99="NO",MEDIAN(IF($F$7:$S$7="YES",IF(F99:L99&gt;0,F99:L99))),MEDIAN(IF($F$7:$S$7="YES",F99:L99))),"")</f>
        <v/>
      </c>
      <c r="Q99" s="63" t="str">
        <f t="shared" ref="Q99" si="116">IF(N99="","Median","Mode")</f>
        <v>Median</v>
      </c>
      <c r="R99" s="60"/>
      <c r="S99" s="60"/>
      <c r="T99" s="60"/>
      <c r="U99" s="60"/>
      <c r="V99" s="60"/>
      <c r="W99" s="60"/>
      <c r="X99" s="60"/>
      <c r="Y99" s="60"/>
      <c r="Z99" s="60"/>
      <c r="AA99" s="60"/>
      <c r="AB99" s="60"/>
      <c r="AC99" s="60"/>
      <c r="AD99" s="60"/>
      <c r="AE99" s="60"/>
      <c r="AF99" s="60"/>
      <c r="AG99" s="60"/>
      <c r="AH99" s="60"/>
      <c r="AI99" s="60"/>
      <c r="AJ99" s="60"/>
      <c r="AK99" s="60"/>
      <c r="AL99" s="36"/>
      <c r="AM99" s="36"/>
    </row>
    <row r="100" spans="2:39" ht="15" customHeight="1" thickBot="1">
      <c r="B100" s="214"/>
      <c r="C100" s="220"/>
      <c r="D100" s="218"/>
      <c r="E100" s="56"/>
      <c r="F100" s="57"/>
      <c r="G100" s="57"/>
      <c r="H100" s="57"/>
      <c r="I100" s="57"/>
      <c r="J100" s="57"/>
      <c r="K100" s="57"/>
      <c r="L100" s="57"/>
      <c r="M100" s="58"/>
      <c r="N100" s="58"/>
      <c r="O100" s="58"/>
      <c r="P100" s="58"/>
      <c r="Q100" s="59"/>
      <c r="T100" s="38"/>
      <c r="U100" s="38"/>
      <c r="V100" s="38"/>
      <c r="AE100" s="36"/>
      <c r="AF100" s="36"/>
      <c r="AG100" s="36"/>
      <c r="AH100" s="36"/>
      <c r="AI100" s="36"/>
      <c r="AJ100" s="36"/>
      <c r="AK100" s="36"/>
      <c r="AL100" s="36"/>
      <c r="AM100" s="36"/>
    </row>
    <row r="101" spans="2:39" customFormat="1">
      <c r="B101" s="215"/>
      <c r="C101" s="221"/>
      <c r="D101" s="219"/>
      <c r="E101" s="71"/>
      <c r="F101" s="72" t="str">
        <f>IF(ISBLANK(F100),"",IF(ISBLANK(F102),"",ROUND(F102-F100,10)))</f>
        <v/>
      </c>
      <c r="G101" s="72" t="str">
        <f t="shared" ref="G101:L101" si="117">IF(ISBLANK(G100),"",IF(ISBLANK(G102),"",ROUND(G102-G100,10)))</f>
        <v/>
      </c>
      <c r="H101" s="72" t="str">
        <f t="shared" si="117"/>
        <v/>
      </c>
      <c r="I101" s="72" t="str">
        <f t="shared" si="117"/>
        <v/>
      </c>
      <c r="J101" s="72" t="str">
        <f t="shared" si="117"/>
        <v/>
      </c>
      <c r="K101" s="72" t="str">
        <f t="shared" si="117"/>
        <v/>
      </c>
      <c r="L101" s="72" t="str">
        <f t="shared" si="117"/>
        <v/>
      </c>
      <c r="M101" s="63"/>
      <c r="N101" s="63"/>
      <c r="O101" s="73"/>
    </row>
    <row r="102" spans="2:39">
      <c r="I102" s="39"/>
      <c r="J102" s="39"/>
      <c r="K102" s="39"/>
      <c r="T102" s="38"/>
      <c r="U102" s="38"/>
      <c r="V102" s="38"/>
      <c r="AE102" s="36"/>
      <c r="AF102" s="36"/>
      <c r="AG102" s="36"/>
      <c r="AH102" s="36"/>
      <c r="AI102" s="36"/>
      <c r="AJ102" s="36"/>
      <c r="AK102" s="36"/>
      <c r="AL102" s="36"/>
      <c r="AM102" s="36"/>
    </row>
    <row r="103" spans="2:39">
      <c r="C103" s="64" t="s">
        <v>314</v>
      </c>
      <c r="D103" s="65"/>
      <c r="E103"/>
      <c r="F103" s="63">
        <f>F104+F105</f>
        <v>1.4583333300000001E-2</v>
      </c>
      <c r="G103" s="63">
        <f t="shared" ref="G103:L103" si="118">G104+G105</f>
        <v>1.18055555E-2</v>
      </c>
      <c r="H103" s="63">
        <f t="shared" si="118"/>
        <v>1.31944443E-2</v>
      </c>
      <c r="I103" s="63">
        <f t="shared" si="118"/>
        <v>1.4583333200000001E-2</v>
      </c>
      <c r="J103" s="63">
        <f t="shared" si="118"/>
        <v>8.333333200000001E-3</v>
      </c>
      <c r="K103" s="63">
        <f t="shared" si="118"/>
        <v>9.7222222000000001E-3</v>
      </c>
      <c r="L103" s="63">
        <f t="shared" si="118"/>
        <v>1.4583333300000001E-2</v>
      </c>
      <c r="P103" s="63">
        <f>P104+P105</f>
        <v>1.5972222100000003E-2</v>
      </c>
      <c r="T103" s="38"/>
      <c r="U103" s="38"/>
      <c r="V103" s="38"/>
      <c r="AE103" s="36"/>
      <c r="AF103" s="36"/>
      <c r="AG103" s="36"/>
      <c r="AH103" s="36"/>
      <c r="AI103" s="36"/>
      <c r="AJ103" s="36"/>
      <c r="AK103" s="36"/>
      <c r="AL103" s="36"/>
      <c r="AM103" s="36"/>
    </row>
    <row r="104" spans="2:39">
      <c r="C104" s="64" t="s">
        <v>315</v>
      </c>
      <c r="D104" s="65" t="s">
        <v>307</v>
      </c>
      <c r="E104"/>
      <c r="F104" s="66">
        <f t="shared" ref="F104:L104" si="119">SUMIF($E$10:$E$101,"W",F10:F101)</f>
        <v>3.4722222000000001E-3</v>
      </c>
      <c r="G104" s="66">
        <f t="shared" si="119"/>
        <v>1.3888889000000001E-3</v>
      </c>
      <c r="H104" s="66">
        <f t="shared" si="119"/>
        <v>1.3888889000000001E-3</v>
      </c>
      <c r="I104" s="66">
        <f t="shared" si="119"/>
        <v>5.5555555E-3</v>
      </c>
      <c r="J104" s="66">
        <f t="shared" si="119"/>
        <v>6.9444440000000004E-4</v>
      </c>
      <c r="K104" s="66">
        <f t="shared" si="119"/>
        <v>0</v>
      </c>
      <c r="L104" s="66">
        <f t="shared" si="119"/>
        <v>6.2500000000000003E-3</v>
      </c>
      <c r="P104" s="63">
        <f>SUMIFS(P10:P100,E10:E100,"W",Q10:Q100,"median")+SUMIFS(N10:N100,E10:E100,"W",Q10:Q100,"Mode")</f>
        <v>5.5555555E-3</v>
      </c>
      <c r="T104" s="38"/>
      <c r="U104" s="38"/>
      <c r="V104" s="38"/>
      <c r="AE104" s="36"/>
      <c r="AF104" s="36"/>
      <c r="AG104" s="36"/>
      <c r="AH104" s="36"/>
      <c r="AI104" s="36"/>
      <c r="AJ104" s="36"/>
      <c r="AK104" s="36"/>
      <c r="AL104" s="36"/>
      <c r="AM104" s="36"/>
    </row>
    <row r="105" spans="2:39">
      <c r="C105" s="67" t="s">
        <v>316</v>
      </c>
      <c r="D105" s="68" t="s">
        <v>303</v>
      </c>
      <c r="E105"/>
      <c r="F105" s="66">
        <f t="shared" ref="F105:L105" si="120">SUMIF($E$10:$E$101,"P",F10:F101)</f>
        <v>1.1111111100000001E-2</v>
      </c>
      <c r="G105" s="66">
        <f t="shared" si="120"/>
        <v>1.0416666600000001E-2</v>
      </c>
      <c r="H105" s="66">
        <f t="shared" si="120"/>
        <v>1.1805555400000001E-2</v>
      </c>
      <c r="I105" s="66">
        <f t="shared" si="120"/>
        <v>9.0277777000000014E-3</v>
      </c>
      <c r="J105" s="66">
        <f t="shared" si="120"/>
        <v>7.6388888000000011E-3</v>
      </c>
      <c r="K105" s="66">
        <f t="shared" si="120"/>
        <v>9.7222222000000001E-3</v>
      </c>
      <c r="L105" s="66">
        <f t="shared" si="120"/>
        <v>8.3333333000000006E-3</v>
      </c>
      <c r="P105" s="66">
        <f>SUMIFS(P10:P100,E10:E100,"P",Q10:Q100,"median")+SUMIFS(N10:N100,E10:E100,"P",Q10:Q100,"Mode")</f>
        <v>1.0416666600000001E-2</v>
      </c>
      <c r="T105" s="38"/>
      <c r="U105" s="38"/>
      <c r="V105" s="38"/>
      <c r="AH105" s="36"/>
      <c r="AI105" s="36"/>
      <c r="AJ105" s="36"/>
      <c r="AK105" s="36"/>
      <c r="AL105" s="36"/>
      <c r="AM105" s="36"/>
    </row>
    <row r="106" spans="2:39">
      <c r="I106"/>
      <c r="N106"/>
      <c r="O106"/>
    </row>
    <row r="107" spans="2:39" s="38" customFormat="1">
      <c r="B107" s="36"/>
      <c r="C107" s="113" t="s">
        <v>317</v>
      </c>
      <c r="D107" s="114">
        <f>P103</f>
        <v>1.5972222100000003E-2</v>
      </c>
      <c r="N107"/>
      <c r="O107"/>
      <c r="T107" s="39"/>
      <c r="U107" s="39"/>
      <c r="V107" s="39"/>
    </row>
    <row r="108" spans="2:39" s="38" customFormat="1">
      <c r="B108" s="36"/>
      <c r="C108" s="113" t="s">
        <v>318</v>
      </c>
      <c r="D108" s="114">
        <f>P105</f>
        <v>1.0416666600000001E-2</v>
      </c>
      <c r="T108" s="39"/>
      <c r="U108" s="39"/>
      <c r="V108" s="39"/>
    </row>
    <row r="109" spans="2:39" s="38" customFormat="1">
      <c r="B109" s="36"/>
      <c r="C109" s="113" t="s">
        <v>319</v>
      </c>
      <c r="D109" s="114">
        <v>0</v>
      </c>
      <c r="G109"/>
      <c r="T109" s="39"/>
      <c r="U109" s="39"/>
      <c r="V109" s="39"/>
    </row>
    <row r="110" spans="2:39" s="38" customFormat="1">
      <c r="B110" s="36"/>
      <c r="C110" s="113" t="s">
        <v>320</v>
      </c>
      <c r="D110" s="114">
        <f>P105</f>
        <v>1.0416666600000001E-2</v>
      </c>
      <c r="F110" s="69"/>
      <c r="J110" s="36"/>
      <c r="T110" s="39"/>
      <c r="U110" s="39"/>
      <c r="V110" s="39"/>
    </row>
    <row r="111" spans="2:39" s="38" customFormat="1">
      <c r="B111" s="36"/>
      <c r="C111" s="113" t="s">
        <v>321</v>
      </c>
      <c r="D111" s="114">
        <f>P104</f>
        <v>5.5555555E-3</v>
      </c>
      <c r="H111" s="36"/>
      <c r="T111" s="39"/>
      <c r="U111" s="39"/>
      <c r="V111" s="39"/>
    </row>
    <row r="112" spans="2:39" s="38" customFormat="1">
      <c r="B112" s="36"/>
      <c r="C112" s="113" t="s">
        <v>322</v>
      </c>
      <c r="D112" s="115">
        <f>D110/D107</f>
        <v>0.65217391386011336</v>
      </c>
      <c r="T112" s="39"/>
      <c r="U112" s="39"/>
      <c r="V112" s="39"/>
    </row>
    <row r="113" spans="2:22" s="38" customFormat="1">
      <c r="B113" s="36"/>
      <c r="C113" s="36"/>
      <c r="D113" s="44"/>
      <c r="T113" s="39"/>
      <c r="U113" s="39"/>
      <c r="V113" s="39"/>
    </row>
    <row r="114" spans="2:22" s="38" customFormat="1">
      <c r="B114" s="36"/>
      <c r="C114" s="36"/>
      <c r="D114" s="44"/>
      <c r="T114" s="39"/>
      <c r="U114" s="39"/>
      <c r="V114" s="39"/>
    </row>
    <row r="115" spans="2:22" s="38" customFormat="1">
      <c r="B115" s="36"/>
      <c r="C115" s="36"/>
      <c r="D115" s="44"/>
      <c r="T115" s="39"/>
      <c r="U115" s="39"/>
      <c r="V115" s="39"/>
    </row>
    <row r="116" spans="2:22" s="38" customFormat="1">
      <c r="B116" s="36"/>
      <c r="C116" s="36"/>
      <c r="D116" s="44"/>
      <c r="T116" s="39"/>
      <c r="U116" s="39"/>
      <c r="V116" s="39"/>
    </row>
    <row r="117" spans="2:22" s="38" customFormat="1">
      <c r="B117" s="36"/>
      <c r="C117" s="36"/>
      <c r="D117" s="44"/>
      <c r="T117" s="39"/>
      <c r="U117" s="39"/>
      <c r="V117" s="39"/>
    </row>
    <row r="118" spans="2:22" s="38" customFormat="1">
      <c r="B118" s="36"/>
      <c r="C118" s="36"/>
      <c r="D118" s="44"/>
      <c r="T118" s="39"/>
      <c r="U118" s="39"/>
      <c r="V118" s="39"/>
    </row>
  </sheetData>
  <mergeCells count="157">
    <mergeCell ref="B100:B101"/>
    <mergeCell ref="C100:C101"/>
    <mergeCell ref="D100:D101"/>
    <mergeCell ref="B96:B97"/>
    <mergeCell ref="C96:C97"/>
    <mergeCell ref="D96:D97"/>
    <mergeCell ref="B98:B99"/>
    <mergeCell ref="C98:C99"/>
    <mergeCell ref="D98:D99"/>
    <mergeCell ref="B92:B93"/>
    <mergeCell ref="C92:C93"/>
    <mergeCell ref="D92:D93"/>
    <mergeCell ref="B94:B95"/>
    <mergeCell ref="C94:C95"/>
    <mergeCell ref="D94:D95"/>
    <mergeCell ref="B88:B89"/>
    <mergeCell ref="C88:C89"/>
    <mergeCell ref="D88:D89"/>
    <mergeCell ref="B90:B91"/>
    <mergeCell ref="C90:C91"/>
    <mergeCell ref="D90:D91"/>
    <mergeCell ref="B84:B85"/>
    <mergeCell ref="C84:C85"/>
    <mergeCell ref="D84:D85"/>
    <mergeCell ref="B86:B87"/>
    <mergeCell ref="C86:C87"/>
    <mergeCell ref="D86:D87"/>
    <mergeCell ref="B80:B81"/>
    <mergeCell ref="C80:C81"/>
    <mergeCell ref="D80:D81"/>
    <mergeCell ref="B82:B83"/>
    <mergeCell ref="C82:C83"/>
    <mergeCell ref="D82:D83"/>
    <mergeCell ref="B76:B77"/>
    <mergeCell ref="C76:C77"/>
    <mergeCell ref="D76:D77"/>
    <mergeCell ref="B78:B79"/>
    <mergeCell ref="C78:C79"/>
    <mergeCell ref="D78:D79"/>
    <mergeCell ref="B72:B73"/>
    <mergeCell ref="C72:C73"/>
    <mergeCell ref="D72:D73"/>
    <mergeCell ref="B74:B75"/>
    <mergeCell ref="C74:C75"/>
    <mergeCell ref="D74:D75"/>
    <mergeCell ref="B68:B69"/>
    <mergeCell ref="C68:C69"/>
    <mergeCell ref="D68:D69"/>
    <mergeCell ref="B70:B71"/>
    <mergeCell ref="C70:C71"/>
    <mergeCell ref="D70:D71"/>
    <mergeCell ref="B64:B65"/>
    <mergeCell ref="C64:C65"/>
    <mergeCell ref="D64:D65"/>
    <mergeCell ref="B66:B67"/>
    <mergeCell ref="C66:C67"/>
    <mergeCell ref="D66:D67"/>
    <mergeCell ref="B60:B61"/>
    <mergeCell ref="C60:C61"/>
    <mergeCell ref="D60:D61"/>
    <mergeCell ref="B62:B63"/>
    <mergeCell ref="C62:C63"/>
    <mergeCell ref="D62:D63"/>
    <mergeCell ref="B56:B57"/>
    <mergeCell ref="C56:C57"/>
    <mergeCell ref="D56:D57"/>
    <mergeCell ref="B58:B59"/>
    <mergeCell ref="C58:C59"/>
    <mergeCell ref="D58:D59"/>
    <mergeCell ref="B52:B53"/>
    <mergeCell ref="C52:C53"/>
    <mergeCell ref="D52:D53"/>
    <mergeCell ref="B54:B55"/>
    <mergeCell ref="C54:C55"/>
    <mergeCell ref="D54:D55"/>
    <mergeCell ref="B48:B49"/>
    <mergeCell ref="C48:C49"/>
    <mergeCell ref="D48:D49"/>
    <mergeCell ref="B50:B51"/>
    <mergeCell ref="C50:C51"/>
    <mergeCell ref="D50:D51"/>
    <mergeCell ref="B44:B45"/>
    <mergeCell ref="C44:C45"/>
    <mergeCell ref="D44:D45"/>
    <mergeCell ref="B46:B47"/>
    <mergeCell ref="C46:C47"/>
    <mergeCell ref="D46:D47"/>
    <mergeCell ref="B40:B41"/>
    <mergeCell ref="C40:C41"/>
    <mergeCell ref="D40:D41"/>
    <mergeCell ref="B42:B43"/>
    <mergeCell ref="C42:C43"/>
    <mergeCell ref="D42:D43"/>
    <mergeCell ref="B36:B37"/>
    <mergeCell ref="C36:C37"/>
    <mergeCell ref="D36:D37"/>
    <mergeCell ref="B38:B39"/>
    <mergeCell ref="C38:C39"/>
    <mergeCell ref="D38:D39"/>
    <mergeCell ref="B32:B33"/>
    <mergeCell ref="C32:C33"/>
    <mergeCell ref="D32:D33"/>
    <mergeCell ref="B34:B35"/>
    <mergeCell ref="C34:C35"/>
    <mergeCell ref="D34:D35"/>
    <mergeCell ref="B28:B29"/>
    <mergeCell ref="C28:C29"/>
    <mergeCell ref="D28:D29"/>
    <mergeCell ref="B30:B31"/>
    <mergeCell ref="C30:C31"/>
    <mergeCell ref="D30:D31"/>
    <mergeCell ref="B24:B25"/>
    <mergeCell ref="C24:C25"/>
    <mergeCell ref="D24:D25"/>
    <mergeCell ref="B26:B27"/>
    <mergeCell ref="C26:C27"/>
    <mergeCell ref="D26:D27"/>
    <mergeCell ref="B20:B21"/>
    <mergeCell ref="C20:C21"/>
    <mergeCell ref="D20:D21"/>
    <mergeCell ref="B22:B23"/>
    <mergeCell ref="C22:C23"/>
    <mergeCell ref="D22:D23"/>
    <mergeCell ref="B16:B17"/>
    <mergeCell ref="C16:C17"/>
    <mergeCell ref="D16:D17"/>
    <mergeCell ref="B18:B19"/>
    <mergeCell ref="C18:C19"/>
    <mergeCell ref="D18:D19"/>
    <mergeCell ref="B12:B13"/>
    <mergeCell ref="C12:C13"/>
    <mergeCell ref="D12:D13"/>
    <mergeCell ref="B14:B15"/>
    <mergeCell ref="C14:C15"/>
    <mergeCell ref="D14:D15"/>
    <mergeCell ref="C5:D5"/>
    <mergeCell ref="E5:F5"/>
    <mergeCell ref="J5:K5"/>
    <mergeCell ref="B10:B11"/>
    <mergeCell ref="C10:C11"/>
    <mergeCell ref="D10:D11"/>
    <mergeCell ref="D8:L8"/>
    <mergeCell ref="M5:O5"/>
    <mergeCell ref="P5:Q5"/>
    <mergeCell ref="C4:D4"/>
    <mergeCell ref="E4:F4"/>
    <mergeCell ref="G4:I4"/>
    <mergeCell ref="J4:K4"/>
    <mergeCell ref="M4:O4"/>
    <mergeCell ref="P4:Q4"/>
    <mergeCell ref="B1:AM1"/>
    <mergeCell ref="B2:C2"/>
    <mergeCell ref="C3:D3"/>
    <mergeCell ref="E3:F3"/>
    <mergeCell ref="J3:K3"/>
    <mergeCell ref="M3:O3"/>
    <mergeCell ref="P3:Q3"/>
  </mergeCells>
  <conditionalFormatting sqref="F10:L101 M101:O101">
    <cfRule type="expression" dxfId="29" priority="23" stopIfTrue="1">
      <formula>$E10="P"</formula>
    </cfRule>
    <cfRule type="expression" dxfId="28" priority="24" stopIfTrue="1">
      <formula>$E10="W"</formula>
    </cfRule>
  </conditionalFormatting>
  <conditionalFormatting sqref="F103:L105 P103:P105">
    <cfRule type="expression" dxfId="27" priority="28" stopIfTrue="1">
      <formula>$D103="W"</formula>
    </cfRule>
  </conditionalFormatting>
  <conditionalFormatting sqref="M11:Q11 M13:Q13 M15:Q15">
    <cfRule type="expression" dxfId="26" priority="29" stopIfTrue="1">
      <formula>$E11="P"</formula>
    </cfRule>
    <cfRule type="expression" dxfId="25" priority="30" stopIfTrue="1">
      <formula>$E11="W"</formula>
    </cfRule>
  </conditionalFormatting>
  <conditionalFormatting sqref="M17:Q17">
    <cfRule type="expression" dxfId="24" priority="21" stopIfTrue="1">
      <formula>$E17="P"</formula>
    </cfRule>
    <cfRule type="expression" dxfId="23" priority="22" stopIfTrue="1">
      <formula>$E17="W"</formula>
    </cfRule>
  </conditionalFormatting>
  <conditionalFormatting sqref="M19:Q19">
    <cfRule type="expression" dxfId="22" priority="19" stopIfTrue="1">
      <formula>$E19="P"</formula>
    </cfRule>
    <cfRule type="expression" dxfId="21" priority="20" stopIfTrue="1">
      <formula>$E19="W"</formula>
    </cfRule>
  </conditionalFormatting>
  <conditionalFormatting sqref="M21:Q21">
    <cfRule type="expression" dxfId="20" priority="17" stopIfTrue="1">
      <formula>$E21="P"</formula>
    </cfRule>
    <cfRule type="expression" dxfId="19" priority="18" stopIfTrue="1">
      <formula>$E21="W"</formula>
    </cfRule>
  </conditionalFormatting>
  <conditionalFormatting sqref="M23:Q23">
    <cfRule type="expression" dxfId="18" priority="15" stopIfTrue="1">
      <formula>$E23="P"</formula>
    </cfRule>
    <cfRule type="expression" dxfId="17" priority="16" stopIfTrue="1">
      <formula>$E23="W"</formula>
    </cfRule>
  </conditionalFormatting>
  <conditionalFormatting sqref="M25:Q25">
    <cfRule type="expression" dxfId="16" priority="13" stopIfTrue="1">
      <formula>$E25="P"</formula>
    </cfRule>
    <cfRule type="expression" dxfId="15" priority="14" stopIfTrue="1">
      <formula>$E25="W"</formula>
    </cfRule>
  </conditionalFormatting>
  <conditionalFormatting sqref="M27:Q27">
    <cfRule type="expression" dxfId="14" priority="11" stopIfTrue="1">
      <formula>$E27="P"</formula>
    </cfRule>
    <cfRule type="expression" dxfId="13" priority="12" stopIfTrue="1">
      <formula>$E27="W"</formula>
    </cfRule>
  </conditionalFormatting>
  <conditionalFormatting sqref="M29:Q29">
    <cfRule type="expression" dxfId="12" priority="9" stopIfTrue="1">
      <formula>$E29="P"</formula>
    </cfRule>
    <cfRule type="expression" dxfId="11" priority="10" stopIfTrue="1">
      <formula>$E29="W"</formula>
    </cfRule>
  </conditionalFormatting>
  <conditionalFormatting sqref="M31:Q31">
    <cfRule type="expression" dxfId="10" priority="7" stopIfTrue="1">
      <formula>$E31="P"</formula>
    </cfRule>
    <cfRule type="expression" dxfId="9" priority="8" stopIfTrue="1">
      <formula>$E31="W"</formula>
    </cfRule>
  </conditionalFormatting>
  <conditionalFormatting sqref="M33:Q33">
    <cfRule type="expression" dxfId="8" priority="5" stopIfTrue="1">
      <formula>$E33="P"</formula>
    </cfRule>
    <cfRule type="expression" dxfId="7" priority="6" stopIfTrue="1">
      <formula>$E33="W"</formula>
    </cfRule>
  </conditionalFormatting>
  <conditionalFormatting sqref="M35:Q35">
    <cfRule type="expression" dxfId="6" priority="3" stopIfTrue="1">
      <formula>$E35="P"</formula>
    </cfRule>
    <cfRule type="expression" dxfId="5" priority="4" stopIfTrue="1">
      <formula>$E35="W"</formula>
    </cfRule>
  </conditionalFormatting>
  <conditionalFormatting sqref="M37:Q37 M39:Q39 M41:Q41 M43:Q43 M45:Q45 M47:Q47 M49:Q49 M51:Q51 M53:Q53 M55:Q55 M57:Q57 M59:Q59 M61:Q61 M63:Q63 M65:Q65 M67:Q67 M69:Q69 M71:Q71 M73:Q73 M75:Q75 M77:Q77 M79:Q79 M81:Q81 M83:Q83 M85:Q85 M87:Q87 M89:Q89 M91:Q91 M93:Q93 M95:Q95 M97:Q97 M99:Q99">
    <cfRule type="expression" dxfId="4" priority="1" stopIfTrue="1">
      <formula>$E37="P"</formula>
    </cfRule>
    <cfRule type="expression" dxfId="3" priority="2" stopIfTrue="1">
      <formula>$E37="W"</formula>
    </cfRule>
  </conditionalFormatting>
  <conditionalFormatting sqref="P103">
    <cfRule type="expression" dxfId="2" priority="25" stopIfTrue="1">
      <formula>$D103="P"</formula>
    </cfRule>
    <cfRule type="expression" dxfId="1" priority="26" stopIfTrue="1">
      <formula>$D103="W"</formula>
    </cfRule>
  </conditionalFormatting>
  <conditionalFormatting sqref="P103:P105 F103:L105">
    <cfRule type="expression" dxfId="0" priority="27" stopIfTrue="1">
      <formula>$D103="P"</formula>
    </cfRule>
  </conditionalFormatting>
  <dataValidations count="3">
    <dataValidation type="list" allowBlank="1" showInputMessage="1" showErrorMessage="1" sqref="M11 M13 M15 M17 M19 M21 M23 M25 M27 M29 M31 M33 M35 O11 M37 M39 M41 M43 M45 M47 M49 M51 M53 M55 M57 M59 M61 M63 M65 M67 M69 M71 M73 M75 M77 M79 M81 M83 M85 M87 M89 M91 M93 M95 M97 M99 F7:S7 O13 O15 O17 O19 O21 O23 O25 O27 O29 O31 O33 O35 O37 O39 O41 O43 O45 O47 O49 O51 O53 O55 O57 O59 O61 O63 O65 O67 O69 O71 O73 O75 O77 O79 O81 O83 O85 O87 O89 O91 O93 O95 O97 O99" xr:uid="{61C167A0-33AC-42AA-BCD5-E8EDFA6DD6BC}">
      <formula1>"YES,NO"</formula1>
    </dataValidation>
    <dataValidation type="list" allowBlank="1" showInputMessage="1" showErrorMessage="1" sqref="Q27:Q29 Q33:Q35 Q31 Q37 Q11:Q15 Q17:Q19 Q21:Q23 Q25 Q39 Q41 Q43 Q45 Q47 Q49 Q51 Q53 Q55 Q57 Q59 Q61 Q63 Q65 Q67 Q69 Q71 Q73 Q75 Q77 Q79 Q81 Q83 Q85 Q87 Q89 Q91 Q93 Q95 Q97 Q99" xr:uid="{F79CF549-5141-41F3-A8AB-13DC6A728C4C}">
      <formula1>"Mode,Median"</formula1>
    </dataValidation>
    <dataValidation type="list" allowBlank="1" showInputMessage="1" showErrorMessage="1" sqref="E11 E13 E15 E17 E19 E21 E23 E25 E27 E29 E31 E33 E35 E37 E39 E41 E43 E45 E47 E49 E51 E53 E55 E57 E59 E61 E63 E65 E67 E69 E71 E73 E75 E77 E79 E81 E83 E85 E87 E89 E91 E93 E95 E97 E99" xr:uid="{3F4FB3E1-A9D0-4262-ABE8-7CF4A39E3447}">
      <formula1>"P,W"</formula1>
    </dataValidation>
  </dataValidations>
  <pageMargins left="0.7" right="0.7"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Button 1">
              <controlPr defaultSize="0" print="0" autoFill="0" autoPict="0">
                <anchor moveWithCells="1" sizeWithCells="1">
                  <from>
                    <xdr:col>4</xdr:col>
                    <xdr:colOff>1231900</xdr:colOff>
                    <xdr:row>0</xdr:row>
                    <xdr:rowOff>31750</xdr:rowOff>
                  </from>
                  <to>
                    <xdr:col>6</xdr:col>
                    <xdr:colOff>1212850</xdr:colOff>
                    <xdr:row>1</xdr:row>
                    <xdr:rowOff>88900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DFB0-147C-48E2-BB8C-6984FE69B95A}">
  <sheetPr>
    <tabColor rgb="FF00B050"/>
  </sheetPr>
  <dimension ref="A2:M18"/>
  <sheetViews>
    <sheetView showGridLines="0" topLeftCell="A3" zoomScale="70" zoomScaleNormal="112" workbookViewId="0">
      <selection activeCell="H14" sqref="H14"/>
    </sheetView>
  </sheetViews>
  <sheetFormatPr defaultRowHeight="15.6"/>
  <cols>
    <col min="1" max="1" width="14.625" style="4" customWidth="1"/>
    <col min="2" max="2" width="19.5" style="13" customWidth="1"/>
    <col min="3" max="7" width="17.625" style="13" customWidth="1"/>
    <col min="8" max="8" width="21.375" customWidth="1"/>
    <col min="9" max="9" width="24.625" bestFit="1" customWidth="1"/>
    <col min="10" max="10" width="53.125" customWidth="1"/>
  </cols>
  <sheetData>
    <row r="2" spans="1:13" s="6" customFormat="1" ht="23.25" customHeight="1">
      <c r="A2" s="4"/>
      <c r="B2" s="251" t="s">
        <v>418</v>
      </c>
      <c r="C2" s="252"/>
      <c r="D2" s="252"/>
      <c r="E2" s="252"/>
      <c r="F2" s="252"/>
      <c r="G2" s="252"/>
      <c r="H2" s="252"/>
      <c r="I2" s="252"/>
      <c r="J2" s="252"/>
    </row>
    <row r="3" spans="1:13" s="4" customFormat="1">
      <c r="B3" s="13"/>
      <c r="C3" s="13"/>
      <c r="D3" s="13"/>
      <c r="E3" s="13"/>
      <c r="F3" s="13"/>
      <c r="G3" s="13"/>
    </row>
    <row r="4" spans="1:13" s="157" customFormat="1" ht="23.25" customHeight="1">
      <c r="B4" s="158" t="s">
        <v>419</v>
      </c>
      <c r="C4" s="158" t="s">
        <v>420</v>
      </c>
      <c r="D4" s="158" t="s">
        <v>421</v>
      </c>
      <c r="E4" s="158" t="s">
        <v>123</v>
      </c>
      <c r="F4" s="158" t="s">
        <v>119</v>
      </c>
      <c r="G4" s="158" t="s">
        <v>136</v>
      </c>
      <c r="H4" s="158" t="s">
        <v>422</v>
      </c>
      <c r="I4" s="158" t="s">
        <v>423</v>
      </c>
      <c r="J4" s="158" t="s">
        <v>424</v>
      </c>
    </row>
    <row r="5" spans="1:13" s="4" customFormat="1" ht="57" customHeight="1">
      <c r="B5" s="32" t="s">
        <v>425</v>
      </c>
      <c r="C5" s="151">
        <v>1</v>
      </c>
      <c r="D5" s="152"/>
      <c r="E5" s="152"/>
      <c r="F5" s="152"/>
      <c r="G5" s="152"/>
      <c r="H5" s="152"/>
      <c r="I5" s="152"/>
      <c r="J5" s="152"/>
    </row>
    <row r="6" spans="1:13" s="4" customFormat="1" ht="57" customHeight="1">
      <c r="B6" s="32" t="s">
        <v>426</v>
      </c>
      <c r="C6" s="152"/>
      <c r="D6" s="153">
        <v>1</v>
      </c>
      <c r="E6" s="153">
        <v>2</v>
      </c>
      <c r="F6" s="152"/>
      <c r="G6" s="152"/>
      <c r="H6" s="152"/>
      <c r="I6" s="155" t="s">
        <v>427</v>
      </c>
      <c r="J6" s="152"/>
    </row>
    <row r="7" spans="1:13" s="4" customFormat="1" ht="57" customHeight="1">
      <c r="B7" s="32" t="s">
        <v>428</v>
      </c>
      <c r="C7" s="152"/>
      <c r="D7" s="152" t="s">
        <v>429</v>
      </c>
      <c r="E7" s="151">
        <v>1</v>
      </c>
      <c r="F7" s="152"/>
      <c r="G7" s="155" t="s">
        <v>430</v>
      </c>
      <c r="H7" s="152"/>
      <c r="I7" s="155" t="s">
        <v>431</v>
      </c>
      <c r="J7" s="155" t="s">
        <v>432</v>
      </c>
      <c r="M7" s="4" t="s">
        <v>433</v>
      </c>
    </row>
    <row r="8" spans="1:13" s="4" customFormat="1" ht="57" customHeight="1">
      <c r="B8" s="32" t="s">
        <v>434</v>
      </c>
      <c r="C8" s="152"/>
      <c r="D8" s="152"/>
      <c r="E8" s="153">
        <v>3</v>
      </c>
      <c r="F8" s="153">
        <v>1</v>
      </c>
      <c r="G8" s="156">
        <v>2</v>
      </c>
      <c r="H8" s="152"/>
      <c r="I8" s="152" t="s">
        <v>435</v>
      </c>
      <c r="J8" s="155" t="s">
        <v>436</v>
      </c>
    </row>
    <row r="9" spans="1:13" s="4" customFormat="1" ht="57" customHeight="1">
      <c r="B9" s="32" t="s">
        <v>437</v>
      </c>
      <c r="C9" s="149"/>
      <c r="D9" s="149"/>
      <c r="E9" s="149"/>
      <c r="F9" s="154">
        <v>1</v>
      </c>
      <c r="G9" s="154">
        <v>3</v>
      </c>
      <c r="H9" s="153">
        <v>2</v>
      </c>
      <c r="I9" s="152" t="s">
        <v>438</v>
      </c>
      <c r="J9" s="152" t="s">
        <v>439</v>
      </c>
    </row>
    <row r="10" spans="1:13" s="4" customFormat="1" ht="57" customHeight="1">
      <c r="B10" s="32" t="s">
        <v>440</v>
      </c>
      <c r="C10" s="152"/>
      <c r="D10" s="152"/>
      <c r="E10" s="151">
        <v>1</v>
      </c>
      <c r="F10" s="152"/>
      <c r="G10" s="152"/>
      <c r="H10" s="152"/>
      <c r="I10" s="152"/>
      <c r="J10" s="155" t="s">
        <v>441</v>
      </c>
    </row>
    <row r="11" spans="1:13" s="4" customFormat="1" ht="57" customHeight="1">
      <c r="B11" s="32" t="s">
        <v>442</v>
      </c>
      <c r="C11" s="152"/>
      <c r="D11" s="152"/>
      <c r="E11" s="152"/>
      <c r="F11" s="153">
        <v>3</v>
      </c>
      <c r="G11" s="153">
        <v>1</v>
      </c>
      <c r="H11" s="153">
        <v>2</v>
      </c>
      <c r="I11" s="53" t="s">
        <v>443</v>
      </c>
      <c r="J11" s="152" t="s">
        <v>444</v>
      </c>
    </row>
    <row r="12" spans="1:13" s="4" customFormat="1" ht="57" customHeight="1">
      <c r="B12" s="32" t="s">
        <v>445</v>
      </c>
      <c r="C12" s="152"/>
      <c r="D12" s="153">
        <v>2</v>
      </c>
      <c r="E12" s="152"/>
      <c r="F12" s="152"/>
      <c r="G12" s="153">
        <v>1</v>
      </c>
      <c r="H12" s="152"/>
      <c r="I12" s="159" t="s">
        <v>446</v>
      </c>
      <c r="J12" s="152"/>
    </row>
    <row r="14" spans="1:13">
      <c r="B14" s="253" t="s">
        <v>447</v>
      </c>
      <c r="C14" s="253"/>
      <c r="D14" s="253"/>
    </row>
    <row r="15" spans="1:13" ht="49.5" customHeight="1">
      <c r="B15" s="15"/>
      <c r="C15" s="250" t="s">
        <v>448</v>
      </c>
      <c r="D15" s="250"/>
    </row>
    <row r="16" spans="1:13" ht="49.5" customHeight="1">
      <c r="B16" s="16"/>
      <c r="C16" s="250" t="s">
        <v>449</v>
      </c>
      <c r="D16" s="250"/>
    </row>
    <row r="17" spans="2:4" ht="49.5" customHeight="1">
      <c r="B17" s="14"/>
      <c r="C17" s="250" t="s">
        <v>450</v>
      </c>
      <c r="D17" s="250"/>
    </row>
    <row r="18" spans="2:4" ht="52.5" customHeight="1">
      <c r="B18" s="10" t="s">
        <v>451</v>
      </c>
      <c r="C18" s="250" t="s">
        <v>452</v>
      </c>
      <c r="D18" s="250"/>
    </row>
  </sheetData>
  <mergeCells count="6">
    <mergeCell ref="C18:D18"/>
    <mergeCell ref="B2:J2"/>
    <mergeCell ref="C15:D15"/>
    <mergeCell ref="C16:D16"/>
    <mergeCell ref="C17:D17"/>
    <mergeCell ref="B14:D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dd78af-cfc5-4e7a-8799-591ad7ced2cf">
      <Terms xmlns="http://schemas.microsoft.com/office/infopath/2007/PartnerControls"/>
    </lcf76f155ced4ddcb4097134ff3c332f>
    <TaxCatchAll xmlns="91879da0-9969-4788-bbb1-7f1899c198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361F09B21A804F824D0804817B9451" ma:contentTypeVersion="18" ma:contentTypeDescription="Create a new document." ma:contentTypeScope="" ma:versionID="fd8830306ad0f1481539402cfddbd242">
  <xsd:schema xmlns:xsd="http://www.w3.org/2001/XMLSchema" xmlns:xs="http://www.w3.org/2001/XMLSchema" xmlns:p="http://schemas.microsoft.com/office/2006/metadata/properties" xmlns:ns2="47dd78af-cfc5-4e7a-8799-591ad7ced2cf" xmlns:ns3="91879da0-9969-4788-bbb1-7f1899c198fe" targetNamespace="http://schemas.microsoft.com/office/2006/metadata/properties" ma:root="true" ma:fieldsID="bfd267734a8d1beb0a53be9797ae4022" ns2:_="" ns3:_="">
    <xsd:import namespace="47dd78af-cfc5-4e7a-8799-591ad7ced2cf"/>
    <xsd:import namespace="91879da0-9969-4788-bbb1-7f1899c198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d78af-cfc5-4e7a-8799-591ad7ced2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eb73b0-c5d4-4c05-b12e-b4108c0f0e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879da0-9969-4788-bbb1-7f1899c198f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2e16324-b103-49ce-bb9c-8eb177c64a7c}" ma:internalName="TaxCatchAll" ma:showField="CatchAllData" ma:web="91879da0-9969-4788-bbb1-7f1899c19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A3B052-1AAB-4436-949E-4D431150C0A3}"/>
</file>

<file path=customXml/itemProps2.xml><?xml version="1.0" encoding="utf-8"?>
<ds:datastoreItem xmlns:ds="http://schemas.openxmlformats.org/officeDocument/2006/customXml" ds:itemID="{155A52F0-4212-49CD-AA06-98F65583E68C}"/>
</file>

<file path=customXml/itemProps3.xml><?xml version="1.0" encoding="utf-8"?>
<ds:datastoreItem xmlns:ds="http://schemas.openxmlformats.org/officeDocument/2006/customXml" ds:itemID="{42122073-30EC-4FC0-9DD8-5F8C04143A8E}"/>
</file>

<file path=docProps/app.xml><?xml version="1.0" encoding="utf-8"?>
<Properties xmlns="http://schemas.openxmlformats.org/officeDocument/2006/extended-properties" xmlns:vt="http://schemas.openxmlformats.org/officeDocument/2006/docPropsVTypes">
  <Application>Microsoft Excel Online</Application>
  <Manager/>
  <Company>BHRUT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SHARIFI Kouroush (RF4) BHR Hospitals</dc:creator>
  <cp:keywords/>
  <dc:description/>
  <cp:lastModifiedBy>Joanna Stanislawczyk</cp:lastModifiedBy>
  <cp:revision/>
  <dcterms:created xsi:type="dcterms:W3CDTF">2022-08-09T07:16:46Z</dcterms:created>
  <dcterms:modified xsi:type="dcterms:W3CDTF">2024-05-22T13:56:13Z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0x01010036361F09B21A804F824D0804817B9451</vt:lpwstr>
  </property>
  <property fmtid="{D5CDD505-2E9C-101B-9397-08002B2CF9AE}" pid="3" name="MediaServiceImageTags">
    <vt:lpwstr/>
  </property>
</Properties>
</file>